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📋 Tracker" sheetId="1" r:id="rId1"/>
    <sheet name="📊 Dashboard" sheetId="2" r:id="rId2"/>
    <sheet name="📖 How to Use" sheetId="3" r:id="rId3"/>
  </sheets>
  <definedNames>
    <definedName name="_xlnm.Print_Titles" localSheetId="0">'📋 Tracker'!$6:$6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6" i="2"/>
  <c r="N15"/>
  <c r="N14"/>
  <c r="G14"/>
  <c r="N13"/>
  <c r="G13"/>
  <c r="N12"/>
  <c r="G12"/>
  <c r="N11"/>
  <c r="G11"/>
  <c r="K5"/>
  <c r="G5"/>
  <c r="C5"/>
  <c r="M56" i="1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E28" i="2" s="1"/>
  <c r="J21" l="1"/>
  <c r="H22"/>
  <c r="E23"/>
  <c r="B24"/>
  <c r="M24"/>
  <c r="J25"/>
  <c r="H26"/>
  <c r="E27"/>
  <c r="B28"/>
  <c r="M28"/>
  <c r="H21"/>
  <c r="E22"/>
  <c r="B23"/>
  <c r="M23"/>
  <c r="J24"/>
  <c r="H25"/>
  <c r="E26"/>
  <c r="B27"/>
  <c r="M27"/>
  <c r="J28"/>
  <c r="E21"/>
  <c r="B22"/>
  <c r="M22"/>
  <c r="J23"/>
  <c r="H24"/>
  <c r="E25"/>
  <c r="B26"/>
  <c r="M26"/>
  <c r="J27"/>
  <c r="H28"/>
  <c r="B21"/>
  <c r="M21"/>
  <c r="J22"/>
  <c r="H23"/>
  <c r="E24"/>
  <c r="B25"/>
  <c r="M25"/>
  <c r="J26"/>
  <c r="H27"/>
</calcChain>
</file>

<file path=xl/sharedStrings.xml><?xml version="1.0" encoding="utf-8"?>
<sst xmlns="http://schemas.openxmlformats.org/spreadsheetml/2006/main" count="170" uniqueCount="124">
  <si>
    <t>📋  Connection Tracker  —  The Reluctant Networker's Playbook</t>
  </si>
  <si>
    <t>Track your connections · Set follow-ups · Never let a warm lead go cold</t>
  </si>
  <si>
    <t>#</t>
  </si>
  <si>
    <t>Name</t>
  </si>
  <si>
    <t>Archetype</t>
  </si>
  <si>
    <t>Role / Company</t>
  </si>
  <si>
    <t>Where / When Met</t>
  </si>
  <si>
    <t>Last Contact</t>
  </si>
  <si>
    <t>Follow-up Date</t>
  </si>
  <si>
    <t>Follow-up Action</t>
  </si>
  <si>
    <t>Status</t>
  </si>
  <si>
    <t>What Matters to Them</t>
  </si>
  <si>
    <t>helper</t>
  </si>
  <si>
    <t>Sarah Chen</t>
  </si>
  <si>
    <t>🔭 Depth-Seeker</t>
  </si>
  <si>
    <t>Brand Designer</t>
  </si>
  <si>
    <t>CreativeMornings Feb</t>
  </si>
  <si>
    <t>Send Figma resource link</t>
  </si>
  <si>
    <t>🟢 This Week</t>
  </si>
  <si>
    <t>Launching own studio Q2, cares deeply about craft over speed</t>
  </si>
  <si>
    <t>Marcus D.</t>
  </si>
  <si>
    <t>🎯 Strategist</t>
  </si>
  <si>
    <t>Freelance Developer</t>
  </si>
  <si>
    <t>LinkedIn DM</t>
  </si>
  <si>
    <t>Check in on SaaS launch</t>
  </si>
  <si>
    <t>🟡 This Month</t>
  </si>
  <si>
    <t>Solo founder, building a SaaS tool, values directness</t>
  </si>
  <si>
    <t>Priya Nair</t>
  </si>
  <si>
    <t>🌸 Wallflower</t>
  </si>
  <si>
    <t>Head of Design</t>
  </si>
  <si>
    <t>Networking dinner</t>
  </si>
  <si>
    <t>Coffee in April?</t>
  </si>
  <si>
    <t>🔵 Keep Warm</t>
  </si>
  <si>
    <t>Expanding design team in summer, interested in freelancers</t>
  </si>
  <si>
    <t>Jordan Lee</t>
  </si>
  <si>
    <t>👻 Ghost</t>
  </si>
  <si>
    <t>Content Strategist</t>
  </si>
  <si>
    <t>Twitter / X thread</t>
  </si>
  <si>
    <t>Follow up on podcast pitch</t>
  </si>
  <si>
    <t>⭐ Priority</t>
  </si>
  <si>
    <t>Building audience around B2B content, struggles with consistency</t>
  </si>
  <si>
    <t>Aisha Mensah</t>
  </si>
  <si>
    <t>VC Analyst</t>
  </si>
  <si>
    <t>Startup event</t>
  </si>
  <si>
    <t>Share research on niche market</t>
  </si>
  <si>
    <t>Focused on pre-seed consumer, values data-backed founders</t>
  </si>
  <si>
    <t>🧪  TEST ROWS — Check Dashboard tab to verify which contacts appear in "Needs Attention" table</t>
  </si>
  <si>
    <t>TEST A — Due Tomorrow</t>
  </si>
  <si>
    <t>UX Lead</t>
  </si>
  <si>
    <t>LinkedIn</t>
  </si>
  <si>
    <t>Coffee catch-up</t>
  </si>
  <si>
    <t>Should appear in Dashboard — due tomorrow</t>
  </si>
  <si>
    <t>✅ SHOULD show in Dashboard</t>
  </si>
  <si>
    <t>TEST B — Due in 13 Days</t>
  </si>
  <si>
    <t>Copywriter</t>
  </si>
  <si>
    <t>Slack community</t>
  </si>
  <si>
    <t>Send newsletter resource</t>
  </si>
  <si>
    <t>Should appear in Dashboard — within 14-day window</t>
  </si>
  <si>
    <t>TEST C — Due Today</t>
  </si>
  <si>
    <t>Freelance PM</t>
  </si>
  <si>
    <t>Twitter DM</t>
  </si>
  <si>
    <t>Follow up on proposal</t>
  </si>
  <si>
    <t>Should appear in Dashboard — due exactly today</t>
  </si>
  <si>
    <t>TEST D — Marked Done</t>
  </si>
  <si>
    <t>Brand Strategist</t>
  </si>
  <si>
    <t>Share case study</t>
  </si>
  <si>
    <t>✅ Done</t>
  </si>
  <si>
    <t>Should NOT appear — status is Done</t>
  </si>
  <si>
    <t>❌ Should NOT appear (Done)</t>
  </si>
  <si>
    <t>TEST E — Due in 15 Days</t>
  </si>
  <si>
    <t>SaaS Founder</t>
  </si>
  <si>
    <t>Podcast episode</t>
  </si>
  <si>
    <t>Intro to potential client</t>
  </si>
  <si>
    <t>Should NOT appear — 15 days out, beyond 14-day window</t>
  </si>
  <si>
    <t>❌ Should NOT appear (&gt;14 days)</t>
  </si>
  <si>
    <t>TEST F — No Date Set</t>
  </si>
  <si>
    <t>Designer</t>
  </si>
  <si>
    <t>CreativeMornings</t>
  </si>
  <si>
    <t>Check in</t>
  </si>
  <si>
    <t>Should NOT appear — no follow-up date set</t>
  </si>
  <si>
    <t>❌ Should NOT appear (no date)</t>
  </si>
  <si>
    <t>📊  Network Dashboard  —  Your Progress at a Glance</t>
  </si>
  <si>
    <t>Total Contacts</t>
  </si>
  <si>
    <t>ARCHETYPE BREAKDOWN</t>
  </si>
  <si>
    <t>STATUS BREAKDOWN</t>
  </si>
  <si>
    <t>⏸ On Hold</t>
  </si>
  <si>
    <t>CONTACTS NEEDING ATTENTION  (follow-up date within 14 days)</t>
  </si>
  <si>
    <t>Action</t>
  </si>
  <si>
    <t>📖  How to Use This Tracker</t>
  </si>
  <si>
    <t>GETTING STARTED</t>
  </si>
  <si>
    <t>Step 1</t>
  </si>
  <si>
    <t>Open the 📋 Tracker sheet. Add anyone you've had a real conversation with in the last 6 months — events, DMs, calls, coffees.</t>
  </si>
  <si>
    <t>Step 2</t>
  </si>
  <si>
    <t>Fill in their Archetype if you know it (use the dropdown). This helps you tailor your follow-up approach.</t>
  </si>
  <si>
    <t>Step 3</t>
  </si>
  <si>
    <t>Set a Follow-up Date — be specific. "Someday" doesn't get done. A date does.</t>
  </si>
  <si>
    <t>Step 4</t>
  </si>
  <si>
    <t>Write one concrete Follow-up Action. "Send article about X" beats "stay in touch."</t>
  </si>
  <si>
    <t>Step 5</t>
  </si>
  <si>
    <t>Set their Status using the dropdown. Review the 📊 Dashboard weekly to see what needs attention.</t>
  </si>
  <si>
    <t>COLUMN GUIDE</t>
  </si>
  <si>
    <t>Full name of the contact. Keep it consistent — this is your searchable key.</t>
  </si>
  <si>
    <t>Their networking type from the quiz (optional but useful for tailoring messages).</t>
  </si>
  <si>
    <t>What they do and where. Update this if it changes — people move around.</t>
  </si>
  <si>
    <t>Be specific: "CreativeMornings Feb 2026" not just "event". Helps jog your memory.</t>
  </si>
  <si>
    <t>The date of your most recent real interaction — reply, call, coffee, DM.</t>
  </si>
  <si>
    <t>When you plan to reach out next. Overdue dates turn orange automatically.</t>
  </si>
  <si>
    <t>One specific action: "Send Figma resource" / "Check on their launch" / "Intro to Maya."</t>
  </si>
  <si>
    <t>Use the dropdown. "✅ Done" rows are automatically dimmed so you can focus on active contacts.</t>
  </si>
  <si>
    <t>The most important column. Note their goals, challenges, projects. This is your follow-up gold.</t>
  </si>
  <si>
    <t>STATUS KEY</t>
  </si>
  <si>
    <t>Follow up within the next 7 days. Check these first every Monday.</t>
  </si>
  <si>
    <t>Reach out within 30 days. Review mid-month to make sure they don't slip.</t>
  </si>
  <si>
    <t>No urgent action needed — just don't forget them. Check in every 4–6 weeks.</t>
  </si>
  <si>
    <t>High-value contact. Treat every interaction with extra care and intentionality.</t>
  </si>
  <si>
    <t>Follow-up completed. Row will dim. Update with a new date/action to re-activate.</t>
  </si>
  <si>
    <t>Relationship paused for now. Not gone — just not active. Revisit in 60–90 days.</t>
  </si>
  <si>
    <t>THE 3-WEEK RULE</t>
  </si>
  <si>
    <t>The rule</t>
  </si>
  <si>
    <t>If you haven't had any contact with someone in 3 weeks, send a message today.</t>
  </si>
  <si>
    <t>The message</t>
  </si>
  <si>
    <t>It doesn't need to be profound. "Thinking of you — how's [project] going?" is enough.</t>
  </si>
  <si>
    <t>The habit</t>
  </si>
  <si>
    <t>Open this tracker every Friday. Spend 5 minutes. Send 1–2 messages. That's your whole system.</t>
  </si>
</sst>
</file>

<file path=xl/styles.xml><?xml version="1.0" encoding="utf-8"?>
<styleSheet xmlns="http://schemas.openxmlformats.org/spreadsheetml/2006/main">
  <numFmts count="1">
    <numFmt numFmtId="164" formatCode="dd/mm/yyyy"/>
  </numFmts>
  <fonts count="34">
    <font>
      <sz val="11"/>
      <color theme="1"/>
      <name val="Calibri"/>
      <family val="2"/>
      <charset val="1"/>
    </font>
    <font>
      <b/>
      <sz val="16"/>
      <color rgb="FFF0EFF5"/>
      <name val="Arial"/>
      <family val="2"/>
    </font>
    <font>
      <i/>
      <sz val="10"/>
      <color rgb="FF888799"/>
      <name val="Arial"/>
      <family val="2"/>
    </font>
    <font>
      <b/>
      <sz val="9"/>
      <color rgb="FF0E0E12"/>
      <name val="Arial"/>
      <family val="2"/>
    </font>
    <font>
      <sz val="1"/>
      <color rgb="FF0E0E12"/>
      <name val="Arial"/>
      <family val="2"/>
    </font>
    <font>
      <b/>
      <sz val="9"/>
      <color rgb="FFC8F065"/>
      <name val="Arial"/>
      <family val="2"/>
    </font>
    <font>
      <b/>
      <sz val="10"/>
      <color rgb="FFF0EFF5"/>
      <name val="Arial"/>
      <family val="2"/>
    </font>
    <font>
      <sz val="9"/>
      <color rgb="FF888799"/>
      <name val="Arial"/>
      <family val="2"/>
    </font>
    <font>
      <b/>
      <sz val="9"/>
      <color rgb="FF38BDF8"/>
      <name val="Arial"/>
      <family val="2"/>
    </font>
    <font>
      <b/>
      <sz val="9"/>
      <color rgb="FFFB923C"/>
      <name val="Arial"/>
      <family val="2"/>
    </font>
    <font>
      <sz val="9"/>
      <color rgb="FFF0EFF5"/>
      <name val="Arial"/>
      <family val="2"/>
    </font>
    <font>
      <b/>
      <sz val="9"/>
      <color rgb="FFF0EFF5"/>
      <name val="Arial"/>
      <family val="2"/>
    </font>
    <font>
      <i/>
      <sz val="8.5"/>
      <color rgb="FF888799"/>
      <name val="Arial"/>
      <family val="2"/>
    </font>
    <font>
      <i/>
      <sz val="8"/>
      <color rgb="FFC8F065"/>
      <name val="Arial"/>
      <family val="2"/>
    </font>
    <font>
      <i/>
      <sz val="8"/>
      <color rgb="FFFF6B6B"/>
      <name val="Arial"/>
      <family val="2"/>
    </font>
    <font>
      <b/>
      <sz val="9"/>
      <color rgb="FF2A2A35"/>
      <name val="Arial"/>
      <family val="2"/>
    </font>
    <font>
      <b/>
      <sz val="15"/>
      <color rgb="FFF0EFF5"/>
      <name val="Arial"/>
      <family val="2"/>
    </font>
    <font>
      <b/>
      <sz val="22"/>
      <color rgb="FFC8F065"/>
      <name val="Arial"/>
      <family val="2"/>
    </font>
    <font>
      <b/>
      <sz val="22"/>
      <color rgb="FFFB923C"/>
      <name val="Arial"/>
      <family val="2"/>
    </font>
    <font>
      <b/>
      <sz val="22"/>
      <color rgb="FF38BDF8"/>
      <name val="Arial"/>
      <family val="2"/>
    </font>
    <font>
      <b/>
      <sz val="9"/>
      <color rgb="FF888799"/>
      <name val="Arial"/>
      <family val="2"/>
    </font>
    <font>
      <b/>
      <sz val="8"/>
      <color rgb="FFC8F065"/>
      <name val="Arial"/>
      <family val="2"/>
    </font>
    <font>
      <b/>
      <sz val="8"/>
      <color rgb="FF7C6AFF"/>
      <name val="Arial"/>
      <family val="2"/>
    </font>
    <font>
      <b/>
      <sz val="11"/>
      <color rgb="FFFF8FAB"/>
      <name val="Arial"/>
      <family val="2"/>
    </font>
    <font>
      <b/>
      <sz val="11"/>
      <color rgb="FFC8F065"/>
      <name val="Arial"/>
      <family val="2"/>
    </font>
    <font>
      <b/>
      <sz val="11"/>
      <color rgb="FF7C6AFF"/>
      <name val="Arial"/>
      <family val="2"/>
    </font>
    <font>
      <b/>
      <sz val="11"/>
      <color rgb="FFF59E0B"/>
      <name val="Arial"/>
      <family val="2"/>
    </font>
    <font>
      <b/>
      <sz val="11"/>
      <color rgb="FF38BDF8"/>
      <name val="Arial"/>
      <family val="2"/>
    </font>
    <font>
      <b/>
      <sz val="11"/>
      <color rgb="FFFB923C"/>
      <name val="Arial"/>
      <family val="2"/>
    </font>
    <font>
      <b/>
      <sz val="11"/>
      <color rgb="FF4ADE80"/>
      <name val="Arial"/>
      <family val="2"/>
    </font>
    <font>
      <b/>
      <sz val="11"/>
      <color rgb="FF888799"/>
      <name val="Arial"/>
      <family val="2"/>
    </font>
    <font>
      <b/>
      <sz val="8"/>
      <color rgb="FFFB923C"/>
      <name val="Arial"/>
      <family val="2"/>
    </font>
    <font>
      <sz val="9"/>
      <color rgb="FF38BDF8"/>
      <name val="Arial"/>
      <family val="2"/>
    </font>
    <font>
      <b/>
      <sz val="9"/>
      <color rgb="FF7C6A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E0E12"/>
        <bgColor rgb="FF131316"/>
      </patternFill>
    </fill>
    <fill>
      <patternFill patternType="solid">
        <fgColor rgb="FF16161C"/>
        <bgColor rgb="FF131316"/>
      </patternFill>
    </fill>
    <fill>
      <patternFill patternType="solid">
        <fgColor rgb="FFC8F065"/>
        <bgColor rgb="FFFFFF99"/>
      </patternFill>
    </fill>
    <fill>
      <patternFill patternType="solid">
        <fgColor rgb="FF23232E"/>
        <bgColor rgb="FF1E1E27"/>
      </patternFill>
    </fill>
    <fill>
      <patternFill patternType="solid">
        <fgColor rgb="FF1E1E27"/>
        <bgColor rgb="FF23232E"/>
      </patternFill>
    </fill>
    <fill>
      <patternFill patternType="solid">
        <fgColor rgb="FF1A1A0A"/>
        <bgColor rgb="FF1C1A0F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C8F065"/>
      </bottom>
      <diagonal/>
    </border>
    <border>
      <left style="thin">
        <color rgb="FFC8F065"/>
      </left>
      <right style="thin">
        <color rgb="FFC8F065"/>
      </right>
      <top style="thin">
        <color rgb="FFC8F065"/>
      </top>
      <bottom style="thin">
        <color rgb="FFC8F065"/>
      </bottom>
      <diagonal/>
    </border>
    <border>
      <left/>
      <right/>
      <top/>
      <bottom style="thin">
        <color rgb="FF2A2A35"/>
      </bottom>
      <diagonal/>
    </border>
    <border>
      <left/>
      <right/>
      <top/>
      <bottom style="medium">
        <color rgb="FF7C6AFF"/>
      </bottom>
      <diagonal/>
    </border>
    <border>
      <left/>
      <right/>
      <top/>
      <bottom style="medium">
        <color rgb="FFFB923C"/>
      </bottom>
      <diagonal/>
    </border>
    <border>
      <left/>
      <right/>
      <top/>
      <bottom style="medium">
        <color rgb="FF38BDF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7" fillId="6" borderId="3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left" vertical="center"/>
    </xf>
    <xf numFmtId="0" fontId="20" fillId="6" borderId="0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0" xfId="0" applyAlignment="1"/>
    <xf numFmtId="0" fontId="0" fillId="2" borderId="0" xfId="0" applyFill="1" applyAlignment="1"/>
    <xf numFmtId="0" fontId="3" fillId="4" borderId="2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center" vertical="center"/>
    </xf>
    <xf numFmtId="164" fontId="9" fillId="5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 wrapText="1"/>
    </xf>
    <xf numFmtId="0" fontId="4" fillId="2" borderId="0" xfId="0" applyFont="1" applyFill="1" applyAlignment="1"/>
    <xf numFmtId="0" fontId="5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164" fontId="8" fillId="6" borderId="3" xfId="0" applyNumberFormat="1" applyFont="1" applyFill="1" applyBorder="1" applyAlignment="1">
      <alignment horizontal="center" vertical="center"/>
    </xf>
    <xf numFmtId="164" fontId="9" fillId="6" borderId="3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9" fillId="6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0" fillId="5" borderId="3" xfId="0" applyFill="1" applyBorder="1" applyAlignment="1"/>
    <xf numFmtId="0" fontId="15" fillId="6" borderId="3" xfId="0" applyFont="1" applyFill="1" applyBorder="1" applyAlignment="1">
      <alignment horizontal="center" vertical="center"/>
    </xf>
    <xf numFmtId="0" fontId="0" fillId="6" borderId="3" xfId="0" applyFill="1" applyBorder="1" applyAlignment="1"/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28" fillId="6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30" fillId="6" borderId="3" xfId="0" applyFont="1" applyFill="1" applyBorder="1" applyAlignment="1">
      <alignment horizontal="center" vertical="center"/>
    </xf>
    <xf numFmtId="0" fontId="31" fillId="5" borderId="0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left" vertical="center"/>
    </xf>
    <xf numFmtId="0" fontId="32" fillId="5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164" fontId="9" fillId="6" borderId="3" xfId="0" applyNumberFormat="1" applyFont="1" applyFill="1" applyBorder="1" applyAlignment="1">
      <alignment horizontal="left" vertical="center"/>
    </xf>
    <xf numFmtId="0" fontId="32" fillId="6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8" fillId="6" borderId="6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33" fillId="6" borderId="4" xfId="0" applyFont="1" applyFill="1" applyBorder="1" applyAlignment="1">
      <alignment horizontal="left" vertical="center"/>
    </xf>
  </cellXfs>
  <cellStyles count="1">
    <cellStyle name="Normal" xfId="0" builtinId="0"/>
  </cellStyles>
  <dxfs count="3">
    <dxf>
      <font>
        <strike/>
        <sz val="9"/>
        <color rgb="FF3A3A4A"/>
        <name val="Arial"/>
      </font>
      <fill>
        <patternFill>
          <bgColor rgb="FF131316"/>
        </patternFill>
      </fill>
    </dxf>
    <dxf>
      <fill>
        <patternFill>
          <bgColor rgb="FF1C1A0F"/>
        </patternFill>
      </fill>
    </dxf>
    <dxf>
      <font>
        <b/>
        <sz val="9"/>
        <color rgb="FFFB923C"/>
        <name val="Arial"/>
      </font>
      <fill>
        <patternFill>
          <bgColor rgb="FF3A1500"/>
        </patternFill>
      </fill>
    </dxf>
  </dxfs>
  <tableStyles count="0" defaultTableStyle="TableStyleMedium9" defaultPivotStyle="PivotStyleLight16"/>
  <colors>
    <indexedColors>
      <rgbColor rgb="FF000000"/>
      <rgbColor rgb="FFF0EFF5"/>
      <rgbColor rgb="FFFF0000"/>
      <rgbColor rgb="FF00FF00"/>
      <rgbColor rgb="FF0000FF"/>
      <rgbColor rgb="FFFFFF00"/>
      <rgbColor rgb="FFFF00FF"/>
      <rgbColor rgb="FF00FFFF"/>
      <rgbColor rgb="FF3A1500"/>
      <rgbColor rgb="FF008000"/>
      <rgbColor rgb="FF0E0E12"/>
      <rgbColor rgb="FF808000"/>
      <rgbColor rgb="FF800080"/>
      <rgbColor rgb="FF008080"/>
      <rgbColor rgb="FFC0C0C0"/>
      <rgbColor rgb="FF888799"/>
      <rgbColor rgb="FF9999FF"/>
      <rgbColor rgb="FF993366"/>
      <rgbColor rgb="FFFFFFCC"/>
      <rgbColor rgb="FFCCFFFF"/>
      <rgbColor rgb="FF1C1A0F"/>
      <rgbColor rgb="FFFF6B6B"/>
      <rgbColor rgb="FF0066CC"/>
      <rgbColor rgb="FFCCCCFF"/>
      <rgbColor rgb="FF16161C"/>
      <rgbColor rgb="FFFF00FF"/>
      <rgbColor rgb="FFFFFF00"/>
      <rgbColor rgb="FF00FFFF"/>
      <rgbColor rgb="FF800080"/>
      <rgbColor rgb="FF131316"/>
      <rgbColor rgb="FF008080"/>
      <rgbColor rgb="FF0000FF"/>
      <rgbColor rgb="FF00CCFF"/>
      <rgbColor rgb="FFCCFFFF"/>
      <rgbColor rgb="FFC8F065"/>
      <rgbColor rgb="FFFFFF99"/>
      <rgbColor rgb="FF99CCFF"/>
      <rgbColor rgb="FFFF8FAB"/>
      <rgbColor rgb="FFCC99FF"/>
      <rgbColor rgb="FFFFCC99"/>
      <rgbColor rgb="FF3366FF"/>
      <rgbColor rgb="FF38BDF8"/>
      <rgbColor rgb="FF99CC00"/>
      <rgbColor rgb="FFFFCC00"/>
      <rgbColor rgb="FFF59E0B"/>
      <rgbColor rgb="FFFB923C"/>
      <rgbColor rgb="FF7C6AFF"/>
      <rgbColor rgb="FF969696"/>
      <rgbColor rgb="FF1E1E27"/>
      <rgbColor rgb="FF4ADE80"/>
      <rgbColor rgb="FF1A1A0A"/>
      <rgbColor rgb="FF23232E"/>
      <rgbColor rgb="FF993300"/>
      <rgbColor rgb="FF993366"/>
      <rgbColor rgb="FF3A3A4A"/>
      <rgbColor rgb="FF2A2A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8F065"/>
  </sheetPr>
  <dimension ref="A1:M60"/>
  <sheetViews>
    <sheetView showGridLines="0" tabSelected="1" workbookViewId="0">
      <pane xSplit="2" ySplit="6" topLeftCell="C13" activePane="bottomRight" state="frozen"/>
      <selection pane="topRight" activeCell="C1" sqref="C1"/>
      <selection pane="bottomLeft" activeCell="A7" sqref="A7"/>
      <selection pane="bottomRight"/>
    </sheetView>
  </sheetViews>
  <sheetFormatPr defaultColWidth="8.6328125" defaultRowHeight="14.5"/>
  <cols>
    <col min="1" max="1" width="3" style="15" customWidth="1"/>
    <col min="2" max="2" width="5" style="15" customWidth="1"/>
    <col min="3" max="3" width="22" style="15" customWidth="1"/>
    <col min="4" max="4" width="18" style="15" customWidth="1"/>
    <col min="5" max="6" width="22" style="15" customWidth="1"/>
    <col min="7" max="7" width="14" style="15" customWidth="1"/>
    <col min="8" max="8" width="16" style="15" customWidth="1"/>
    <col min="9" max="9" width="20" style="15" customWidth="1"/>
    <col min="10" max="10" width="14" style="15" customWidth="1"/>
    <col min="11" max="11" width="28" style="15" customWidth="1"/>
    <col min="12" max="12" width="36" style="15" customWidth="1"/>
    <col min="13" max="13" width="0.54296875" style="15" customWidth="1"/>
  </cols>
  <sheetData>
    <row r="1" spans="1:13" ht="7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51.75" customHeight="1">
      <c r="A2" s="16"/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6"/>
    </row>
    <row r="3" spans="1:13" ht="9.7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3" ht="19.5" customHeight="1">
      <c r="A4" s="16"/>
      <c r="B4" s="13" t="s">
        <v>1</v>
      </c>
      <c r="C4" s="13"/>
      <c r="D4" s="13"/>
      <c r="E4" s="13"/>
      <c r="F4" s="13"/>
      <c r="G4" s="13"/>
      <c r="H4" s="13"/>
      <c r="I4" s="13"/>
      <c r="J4" s="13"/>
      <c r="K4" s="13"/>
      <c r="L4" s="16"/>
    </row>
    <row r="5" spans="1:13" ht="9.7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3" ht="31.5" customHeight="1">
      <c r="A6" s="16"/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10</v>
      </c>
      <c r="K6" s="17" t="s">
        <v>11</v>
      </c>
      <c r="L6" s="16"/>
      <c r="M6" s="18" t="s">
        <v>12</v>
      </c>
    </row>
    <row r="7" spans="1:13" ht="27.75" customHeight="1">
      <c r="A7" s="16"/>
      <c r="B7" s="19">
        <v>1</v>
      </c>
      <c r="C7" s="20" t="s">
        <v>13</v>
      </c>
      <c r="D7" s="21" t="s">
        <v>14</v>
      </c>
      <c r="E7" s="21" t="s">
        <v>15</v>
      </c>
      <c r="F7" s="21" t="s">
        <v>16</v>
      </c>
      <c r="G7" s="22">
        <v>46093</v>
      </c>
      <c r="H7" s="23">
        <v>46100</v>
      </c>
      <c r="I7" s="24" t="s">
        <v>17</v>
      </c>
      <c r="J7" s="25" t="s">
        <v>18</v>
      </c>
      <c r="K7" s="26" t="s">
        <v>19</v>
      </c>
      <c r="L7" s="16"/>
      <c r="M7" s="27">
        <f t="shared" ref="M7:M38" ca="1" si="0">IF(AND(H7&lt;&gt;"",H7&lt;=TODAY()+14,J7&lt;&gt;"✅ Done"),ROW(),"")</f>
        <v>7</v>
      </c>
    </row>
    <row r="8" spans="1:13" ht="27.75" customHeight="1">
      <c r="A8" s="16"/>
      <c r="B8" s="28">
        <v>2</v>
      </c>
      <c r="C8" s="29" t="s">
        <v>20</v>
      </c>
      <c r="D8" s="30" t="s">
        <v>21</v>
      </c>
      <c r="E8" s="30" t="s">
        <v>22</v>
      </c>
      <c r="F8" s="30" t="s">
        <v>23</v>
      </c>
      <c r="G8" s="31">
        <v>46081</v>
      </c>
      <c r="H8" s="32">
        <v>46109</v>
      </c>
      <c r="I8" s="33" t="s">
        <v>24</v>
      </c>
      <c r="J8" s="34" t="s">
        <v>25</v>
      </c>
      <c r="K8" s="35" t="s">
        <v>26</v>
      </c>
      <c r="L8" s="16"/>
      <c r="M8" s="27">
        <f t="shared" ca="1" si="0"/>
        <v>8</v>
      </c>
    </row>
    <row r="9" spans="1:13" ht="27.75" customHeight="1">
      <c r="A9" s="16"/>
      <c r="B9" s="19">
        <v>3</v>
      </c>
      <c r="C9" s="20" t="s">
        <v>27</v>
      </c>
      <c r="D9" s="21" t="s">
        <v>28</v>
      </c>
      <c r="E9" s="21" t="s">
        <v>29</v>
      </c>
      <c r="F9" s="21" t="s">
        <v>30</v>
      </c>
      <c r="G9" s="22">
        <v>46086</v>
      </c>
      <c r="H9" s="23">
        <v>46127</v>
      </c>
      <c r="I9" s="24" t="s">
        <v>31</v>
      </c>
      <c r="J9" s="25" t="s">
        <v>32</v>
      </c>
      <c r="K9" s="26" t="s">
        <v>33</v>
      </c>
      <c r="L9" s="16"/>
      <c r="M9" s="27" t="str">
        <f t="shared" ca="1" si="0"/>
        <v/>
      </c>
    </row>
    <row r="10" spans="1:13" ht="27.75" customHeight="1">
      <c r="A10" s="16"/>
      <c r="B10" s="28">
        <v>4</v>
      </c>
      <c r="C10" s="29" t="s">
        <v>34</v>
      </c>
      <c r="D10" s="30" t="s">
        <v>35</v>
      </c>
      <c r="E10" s="30" t="s">
        <v>36</v>
      </c>
      <c r="F10" s="30" t="s">
        <v>37</v>
      </c>
      <c r="G10" s="31">
        <v>46054</v>
      </c>
      <c r="H10" s="32">
        <v>46106</v>
      </c>
      <c r="I10" s="33" t="s">
        <v>38</v>
      </c>
      <c r="J10" s="34" t="s">
        <v>39</v>
      </c>
      <c r="K10" s="35" t="s">
        <v>40</v>
      </c>
      <c r="L10" s="16"/>
      <c r="M10" s="27">
        <f t="shared" ca="1" si="0"/>
        <v>10</v>
      </c>
    </row>
    <row r="11" spans="1:13" ht="27.75" customHeight="1">
      <c r="A11" s="16"/>
      <c r="B11" s="19">
        <v>5</v>
      </c>
      <c r="C11" s="20" t="s">
        <v>41</v>
      </c>
      <c r="D11" s="21" t="s">
        <v>21</v>
      </c>
      <c r="E11" s="21" t="s">
        <v>42</v>
      </c>
      <c r="F11" s="21" t="s">
        <v>43</v>
      </c>
      <c r="G11" s="22">
        <v>46032</v>
      </c>
      <c r="H11" s="23">
        <v>46122</v>
      </c>
      <c r="I11" s="24" t="s">
        <v>44</v>
      </c>
      <c r="J11" s="25" t="s">
        <v>32</v>
      </c>
      <c r="K11" s="26" t="s">
        <v>45</v>
      </c>
      <c r="L11" s="16"/>
      <c r="M11" s="27" t="str">
        <f t="shared" ca="1" si="0"/>
        <v/>
      </c>
    </row>
    <row r="12" spans="1:13" ht="21.75" customHeight="1">
      <c r="A12" s="16"/>
      <c r="B12" s="12" t="s">
        <v>46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27" t="str">
        <f t="shared" ca="1" si="0"/>
        <v/>
      </c>
    </row>
    <row r="13" spans="1:13" ht="27.75" customHeight="1">
      <c r="A13" s="16"/>
      <c r="B13" s="19">
        <v>7</v>
      </c>
      <c r="C13" s="20" t="s">
        <v>47</v>
      </c>
      <c r="D13" s="21" t="s">
        <v>21</v>
      </c>
      <c r="E13" s="21" t="s">
        <v>48</v>
      </c>
      <c r="F13" s="21" t="s">
        <v>49</v>
      </c>
      <c r="G13" s="22">
        <v>46096</v>
      </c>
      <c r="H13" s="23">
        <v>46102</v>
      </c>
      <c r="I13" s="21" t="s">
        <v>50</v>
      </c>
      <c r="J13" s="25" t="s">
        <v>18</v>
      </c>
      <c r="K13" s="26" t="s">
        <v>51</v>
      </c>
      <c r="L13" s="36" t="s">
        <v>52</v>
      </c>
      <c r="M13" s="27">
        <f t="shared" ca="1" si="0"/>
        <v>13</v>
      </c>
    </row>
    <row r="14" spans="1:13" ht="27.75" customHeight="1">
      <c r="A14" s="16"/>
      <c r="B14" s="28">
        <v>8</v>
      </c>
      <c r="C14" s="29" t="s">
        <v>53</v>
      </c>
      <c r="D14" s="30" t="s">
        <v>28</v>
      </c>
      <c r="E14" s="30" t="s">
        <v>54</v>
      </c>
      <c r="F14" s="30" t="s">
        <v>55</v>
      </c>
      <c r="G14" s="31">
        <v>46091</v>
      </c>
      <c r="H14" s="32">
        <v>46114</v>
      </c>
      <c r="I14" s="30" t="s">
        <v>56</v>
      </c>
      <c r="J14" s="34" t="s">
        <v>25</v>
      </c>
      <c r="K14" s="35" t="s">
        <v>57</v>
      </c>
      <c r="L14" s="36" t="s">
        <v>52</v>
      </c>
      <c r="M14" s="27">
        <f t="shared" ca="1" si="0"/>
        <v>14</v>
      </c>
    </row>
    <row r="15" spans="1:13" ht="27.75" customHeight="1">
      <c r="A15" s="16"/>
      <c r="B15" s="19">
        <v>9</v>
      </c>
      <c r="C15" s="20" t="s">
        <v>58</v>
      </c>
      <c r="D15" s="21" t="s">
        <v>35</v>
      </c>
      <c r="E15" s="21" t="s">
        <v>59</v>
      </c>
      <c r="F15" s="21" t="s">
        <v>60</v>
      </c>
      <c r="G15" s="22">
        <v>46098</v>
      </c>
      <c r="H15" s="23">
        <v>46101</v>
      </c>
      <c r="I15" s="21" t="s">
        <v>61</v>
      </c>
      <c r="J15" s="25" t="s">
        <v>39</v>
      </c>
      <c r="K15" s="26" t="s">
        <v>62</v>
      </c>
      <c r="L15" s="36" t="s">
        <v>52</v>
      </c>
      <c r="M15" s="27">
        <f t="shared" ca="1" si="0"/>
        <v>15</v>
      </c>
    </row>
    <row r="16" spans="1:13" ht="27.75" customHeight="1">
      <c r="A16" s="16"/>
      <c r="B16" s="28">
        <v>10</v>
      </c>
      <c r="C16" s="29" t="s">
        <v>63</v>
      </c>
      <c r="D16" s="30" t="s">
        <v>14</v>
      </c>
      <c r="E16" s="30" t="s">
        <v>64</v>
      </c>
      <c r="F16" s="30" t="s">
        <v>30</v>
      </c>
      <c r="G16" s="31">
        <v>46100</v>
      </c>
      <c r="H16" s="32">
        <v>46103</v>
      </c>
      <c r="I16" s="30" t="s">
        <v>65</v>
      </c>
      <c r="J16" s="34" t="s">
        <v>66</v>
      </c>
      <c r="K16" s="35" t="s">
        <v>67</v>
      </c>
      <c r="L16" s="37" t="s">
        <v>68</v>
      </c>
      <c r="M16" s="27" t="str">
        <f t="shared" ca="1" si="0"/>
        <v/>
      </c>
    </row>
    <row r="17" spans="1:13" ht="27.75" customHeight="1">
      <c r="A17" s="16"/>
      <c r="B17" s="19">
        <v>11</v>
      </c>
      <c r="C17" s="20" t="s">
        <v>69</v>
      </c>
      <c r="D17" s="21" t="s">
        <v>21</v>
      </c>
      <c r="E17" s="21" t="s">
        <v>70</v>
      </c>
      <c r="F17" s="21" t="s">
        <v>71</v>
      </c>
      <c r="G17" s="22">
        <v>46094</v>
      </c>
      <c r="H17" s="23">
        <v>46116</v>
      </c>
      <c r="I17" s="21" t="s">
        <v>72</v>
      </c>
      <c r="J17" s="25" t="s">
        <v>32</v>
      </c>
      <c r="K17" s="26" t="s">
        <v>73</v>
      </c>
      <c r="L17" s="37" t="s">
        <v>74</v>
      </c>
      <c r="M17" s="27" t="str">
        <f t="shared" ca="1" si="0"/>
        <v/>
      </c>
    </row>
    <row r="18" spans="1:13" ht="27.75" customHeight="1">
      <c r="A18" s="16"/>
      <c r="B18" s="28">
        <v>12</v>
      </c>
      <c r="C18" s="29" t="s">
        <v>75</v>
      </c>
      <c r="D18" s="30" t="s">
        <v>28</v>
      </c>
      <c r="E18" s="30" t="s">
        <v>76</v>
      </c>
      <c r="F18" s="30" t="s">
        <v>77</v>
      </c>
      <c r="G18" s="31">
        <v>46081</v>
      </c>
      <c r="H18" s="38"/>
      <c r="I18" s="30" t="s">
        <v>78</v>
      </c>
      <c r="J18" s="34" t="s">
        <v>25</v>
      </c>
      <c r="K18" s="35" t="s">
        <v>79</v>
      </c>
      <c r="L18" s="37" t="s">
        <v>80</v>
      </c>
      <c r="M18" s="27" t="str">
        <f t="shared" ca="1" si="0"/>
        <v/>
      </c>
    </row>
    <row r="19" spans="1:13" ht="27.75" customHeight="1">
      <c r="A19" s="16"/>
      <c r="B19" s="39">
        <v>13</v>
      </c>
      <c r="C19" s="40"/>
      <c r="D19" s="40"/>
      <c r="E19" s="40"/>
      <c r="F19" s="40"/>
      <c r="G19" s="40"/>
      <c r="H19" s="40"/>
      <c r="I19" s="40"/>
      <c r="J19" s="40"/>
      <c r="K19" s="40"/>
      <c r="L19" s="16"/>
      <c r="M19" s="27" t="str">
        <f t="shared" ca="1" si="0"/>
        <v/>
      </c>
    </row>
    <row r="20" spans="1:13" ht="27.75" customHeight="1">
      <c r="A20" s="16"/>
      <c r="B20" s="41">
        <v>14</v>
      </c>
      <c r="C20" s="42"/>
      <c r="D20" s="42"/>
      <c r="E20" s="42"/>
      <c r="F20" s="42"/>
      <c r="G20" s="42"/>
      <c r="H20" s="42"/>
      <c r="I20" s="42"/>
      <c r="J20" s="42"/>
      <c r="K20" s="42"/>
      <c r="L20" s="16"/>
      <c r="M20" s="27" t="str">
        <f t="shared" ca="1" si="0"/>
        <v/>
      </c>
    </row>
    <row r="21" spans="1:13" ht="27.75" customHeight="1">
      <c r="A21" s="16"/>
      <c r="B21" s="39">
        <v>15</v>
      </c>
      <c r="C21" s="40"/>
      <c r="D21" s="40"/>
      <c r="E21" s="40"/>
      <c r="F21" s="40"/>
      <c r="G21" s="40"/>
      <c r="H21" s="40"/>
      <c r="I21" s="40"/>
      <c r="J21" s="40"/>
      <c r="K21" s="40"/>
      <c r="L21" s="16"/>
      <c r="M21" s="27" t="str">
        <f t="shared" ca="1" si="0"/>
        <v/>
      </c>
    </row>
    <row r="22" spans="1:13" ht="27.75" customHeight="1">
      <c r="A22" s="16"/>
      <c r="B22" s="41">
        <v>16</v>
      </c>
      <c r="C22" s="42"/>
      <c r="D22" s="42"/>
      <c r="E22" s="42"/>
      <c r="F22" s="42"/>
      <c r="G22" s="42"/>
      <c r="H22" s="42"/>
      <c r="I22" s="42"/>
      <c r="J22" s="42"/>
      <c r="K22" s="42"/>
      <c r="L22" s="16"/>
      <c r="M22" s="27" t="str">
        <f t="shared" ca="1" si="0"/>
        <v/>
      </c>
    </row>
    <row r="23" spans="1:13" ht="27.75" customHeight="1">
      <c r="A23" s="16"/>
      <c r="B23" s="39">
        <v>17</v>
      </c>
      <c r="C23" s="40"/>
      <c r="D23" s="40"/>
      <c r="E23" s="40"/>
      <c r="F23" s="40"/>
      <c r="G23" s="40"/>
      <c r="H23" s="40"/>
      <c r="I23" s="40"/>
      <c r="J23" s="40"/>
      <c r="K23" s="40"/>
      <c r="L23" s="16"/>
      <c r="M23" s="27" t="str">
        <f t="shared" ca="1" si="0"/>
        <v/>
      </c>
    </row>
    <row r="24" spans="1:13" ht="27.75" customHeight="1">
      <c r="A24" s="16"/>
      <c r="B24" s="41">
        <v>18</v>
      </c>
      <c r="C24" s="42"/>
      <c r="D24" s="42"/>
      <c r="E24" s="42"/>
      <c r="F24" s="42"/>
      <c r="G24" s="42"/>
      <c r="H24" s="42"/>
      <c r="I24" s="42"/>
      <c r="J24" s="42"/>
      <c r="K24" s="42"/>
      <c r="L24" s="16"/>
      <c r="M24" s="27" t="str">
        <f t="shared" ca="1" si="0"/>
        <v/>
      </c>
    </row>
    <row r="25" spans="1:13" ht="27.75" customHeight="1">
      <c r="A25" s="16"/>
      <c r="B25" s="39">
        <v>19</v>
      </c>
      <c r="C25" s="40"/>
      <c r="D25" s="40"/>
      <c r="E25" s="40"/>
      <c r="F25" s="40"/>
      <c r="G25" s="40"/>
      <c r="H25" s="40"/>
      <c r="I25" s="40"/>
      <c r="J25" s="40"/>
      <c r="K25" s="40"/>
      <c r="L25" s="16"/>
      <c r="M25" s="27" t="str">
        <f t="shared" ca="1" si="0"/>
        <v/>
      </c>
    </row>
    <row r="26" spans="1:13" ht="27.75" customHeight="1">
      <c r="A26" s="16"/>
      <c r="B26" s="41">
        <v>20</v>
      </c>
      <c r="C26" s="42"/>
      <c r="D26" s="42"/>
      <c r="E26" s="42"/>
      <c r="F26" s="42"/>
      <c r="G26" s="42"/>
      <c r="H26" s="42"/>
      <c r="I26" s="42"/>
      <c r="J26" s="42"/>
      <c r="K26" s="42"/>
      <c r="L26" s="16"/>
      <c r="M26" s="27" t="str">
        <f t="shared" ca="1" si="0"/>
        <v/>
      </c>
    </row>
    <row r="27" spans="1:13" ht="27.75" customHeight="1">
      <c r="A27" s="16"/>
      <c r="B27" s="39">
        <v>21</v>
      </c>
      <c r="C27" s="40"/>
      <c r="D27" s="40"/>
      <c r="E27" s="40"/>
      <c r="F27" s="40"/>
      <c r="G27" s="40"/>
      <c r="H27" s="40"/>
      <c r="I27" s="40"/>
      <c r="J27" s="40"/>
      <c r="K27" s="40"/>
      <c r="L27" s="16"/>
      <c r="M27" s="27" t="str">
        <f t="shared" ca="1" si="0"/>
        <v/>
      </c>
    </row>
    <row r="28" spans="1:13" ht="27.75" customHeight="1">
      <c r="A28" s="16"/>
      <c r="B28" s="41">
        <v>22</v>
      </c>
      <c r="C28" s="42"/>
      <c r="D28" s="42"/>
      <c r="E28" s="42"/>
      <c r="F28" s="42"/>
      <c r="G28" s="42"/>
      <c r="H28" s="42"/>
      <c r="I28" s="42"/>
      <c r="J28" s="42"/>
      <c r="K28" s="42"/>
      <c r="L28" s="16"/>
      <c r="M28" s="27" t="str">
        <f t="shared" ca="1" si="0"/>
        <v/>
      </c>
    </row>
    <row r="29" spans="1:13" ht="27.75" customHeight="1">
      <c r="A29" s="16"/>
      <c r="B29" s="39">
        <v>23</v>
      </c>
      <c r="C29" s="40"/>
      <c r="D29" s="40"/>
      <c r="E29" s="40"/>
      <c r="F29" s="40"/>
      <c r="G29" s="40"/>
      <c r="H29" s="40"/>
      <c r="I29" s="40"/>
      <c r="J29" s="40"/>
      <c r="K29" s="40"/>
      <c r="L29" s="16"/>
      <c r="M29" s="27" t="str">
        <f t="shared" ca="1" si="0"/>
        <v/>
      </c>
    </row>
    <row r="30" spans="1:13" ht="27.75" customHeight="1">
      <c r="A30" s="16"/>
      <c r="B30" s="41">
        <v>24</v>
      </c>
      <c r="C30" s="42"/>
      <c r="D30" s="42"/>
      <c r="E30" s="42"/>
      <c r="F30" s="42"/>
      <c r="G30" s="42"/>
      <c r="H30" s="42"/>
      <c r="I30" s="42"/>
      <c r="J30" s="42"/>
      <c r="K30" s="42"/>
      <c r="L30" s="16"/>
      <c r="M30" s="27" t="str">
        <f t="shared" ca="1" si="0"/>
        <v/>
      </c>
    </row>
    <row r="31" spans="1:13" ht="27.75" customHeight="1">
      <c r="A31" s="16"/>
      <c r="B31" s="39">
        <v>25</v>
      </c>
      <c r="C31" s="40"/>
      <c r="D31" s="40"/>
      <c r="E31" s="40"/>
      <c r="F31" s="40"/>
      <c r="G31" s="40"/>
      <c r="H31" s="40"/>
      <c r="I31" s="40"/>
      <c r="J31" s="40"/>
      <c r="K31" s="40"/>
      <c r="L31" s="16"/>
      <c r="M31" s="27" t="str">
        <f t="shared" ca="1" si="0"/>
        <v/>
      </c>
    </row>
    <row r="32" spans="1:13" ht="27.75" customHeight="1">
      <c r="A32" s="16"/>
      <c r="B32" s="41">
        <v>26</v>
      </c>
      <c r="C32" s="42"/>
      <c r="D32" s="42"/>
      <c r="E32" s="42"/>
      <c r="F32" s="42"/>
      <c r="G32" s="42"/>
      <c r="H32" s="42"/>
      <c r="I32" s="42"/>
      <c r="J32" s="42"/>
      <c r="K32" s="42"/>
      <c r="L32" s="16"/>
      <c r="M32" s="27" t="str">
        <f t="shared" ca="1" si="0"/>
        <v/>
      </c>
    </row>
    <row r="33" spans="1:13" ht="27.75" customHeight="1">
      <c r="A33" s="16"/>
      <c r="B33" s="39">
        <v>27</v>
      </c>
      <c r="C33" s="40"/>
      <c r="D33" s="40"/>
      <c r="E33" s="40"/>
      <c r="F33" s="40"/>
      <c r="G33" s="40"/>
      <c r="H33" s="40"/>
      <c r="I33" s="40"/>
      <c r="J33" s="40"/>
      <c r="K33" s="40"/>
      <c r="L33" s="16"/>
      <c r="M33" s="27" t="str">
        <f t="shared" ca="1" si="0"/>
        <v/>
      </c>
    </row>
    <row r="34" spans="1:13" ht="27.75" customHeight="1">
      <c r="A34" s="16"/>
      <c r="B34" s="41">
        <v>28</v>
      </c>
      <c r="C34" s="42"/>
      <c r="D34" s="42"/>
      <c r="E34" s="42"/>
      <c r="F34" s="42"/>
      <c r="G34" s="42"/>
      <c r="H34" s="42"/>
      <c r="I34" s="42"/>
      <c r="J34" s="42"/>
      <c r="K34" s="42"/>
      <c r="L34" s="16"/>
      <c r="M34" s="27" t="str">
        <f t="shared" ca="1" si="0"/>
        <v/>
      </c>
    </row>
    <row r="35" spans="1:13" ht="27.75" customHeight="1">
      <c r="A35" s="16"/>
      <c r="B35" s="39">
        <v>29</v>
      </c>
      <c r="C35" s="40"/>
      <c r="D35" s="40"/>
      <c r="E35" s="40"/>
      <c r="F35" s="40"/>
      <c r="G35" s="40"/>
      <c r="H35" s="40"/>
      <c r="I35" s="40"/>
      <c r="J35" s="40"/>
      <c r="K35" s="40"/>
      <c r="L35" s="16"/>
      <c r="M35" s="27" t="str">
        <f t="shared" ca="1" si="0"/>
        <v/>
      </c>
    </row>
    <row r="36" spans="1:13" ht="27.75" customHeight="1">
      <c r="A36" s="16"/>
      <c r="B36" s="41">
        <v>30</v>
      </c>
      <c r="C36" s="42"/>
      <c r="D36" s="42"/>
      <c r="E36" s="42"/>
      <c r="F36" s="42"/>
      <c r="G36" s="42"/>
      <c r="H36" s="42"/>
      <c r="I36" s="42"/>
      <c r="J36" s="42"/>
      <c r="K36" s="42"/>
      <c r="L36" s="16"/>
      <c r="M36" s="27" t="str">
        <f t="shared" ca="1" si="0"/>
        <v/>
      </c>
    </row>
    <row r="37" spans="1:13" ht="27.75" customHeight="1">
      <c r="A37" s="16"/>
      <c r="B37" s="39">
        <v>31</v>
      </c>
      <c r="C37" s="40"/>
      <c r="D37" s="40"/>
      <c r="E37" s="40"/>
      <c r="F37" s="40"/>
      <c r="G37" s="40"/>
      <c r="H37" s="40"/>
      <c r="I37" s="40"/>
      <c r="J37" s="40"/>
      <c r="K37" s="40"/>
      <c r="L37" s="16"/>
      <c r="M37" s="27" t="str">
        <f t="shared" ca="1" si="0"/>
        <v/>
      </c>
    </row>
    <row r="38" spans="1:13" ht="27.75" customHeight="1">
      <c r="A38" s="16"/>
      <c r="B38" s="41">
        <v>32</v>
      </c>
      <c r="C38" s="42"/>
      <c r="D38" s="42"/>
      <c r="E38" s="42"/>
      <c r="F38" s="42"/>
      <c r="G38" s="42"/>
      <c r="H38" s="42"/>
      <c r="I38" s="42"/>
      <c r="J38" s="42"/>
      <c r="K38" s="42"/>
      <c r="L38" s="16"/>
      <c r="M38" s="27" t="str">
        <f t="shared" ca="1" si="0"/>
        <v/>
      </c>
    </row>
    <row r="39" spans="1:13" ht="27.75" customHeight="1">
      <c r="A39" s="16"/>
      <c r="B39" s="39">
        <v>33</v>
      </c>
      <c r="C39" s="40"/>
      <c r="D39" s="40"/>
      <c r="E39" s="40"/>
      <c r="F39" s="40"/>
      <c r="G39" s="40"/>
      <c r="H39" s="40"/>
      <c r="I39" s="40"/>
      <c r="J39" s="40"/>
      <c r="K39" s="40"/>
      <c r="L39" s="16"/>
      <c r="M39" s="27" t="str">
        <f t="shared" ref="M39:M56" ca="1" si="1">IF(AND(H39&lt;&gt;"",H39&lt;=TODAY()+14,J39&lt;&gt;"✅ Done"),ROW(),"")</f>
        <v/>
      </c>
    </row>
    <row r="40" spans="1:13" ht="27.75" customHeight="1">
      <c r="A40" s="16"/>
      <c r="B40" s="41">
        <v>34</v>
      </c>
      <c r="C40" s="42"/>
      <c r="D40" s="42"/>
      <c r="E40" s="42"/>
      <c r="F40" s="42"/>
      <c r="G40" s="42"/>
      <c r="H40" s="42"/>
      <c r="I40" s="42"/>
      <c r="J40" s="42"/>
      <c r="K40" s="42"/>
      <c r="L40" s="16"/>
      <c r="M40" s="27" t="str">
        <f t="shared" ca="1" si="1"/>
        <v/>
      </c>
    </row>
    <row r="41" spans="1:13" ht="27.75" customHeight="1">
      <c r="A41" s="16"/>
      <c r="B41" s="39">
        <v>35</v>
      </c>
      <c r="C41" s="40"/>
      <c r="D41" s="40"/>
      <c r="E41" s="40"/>
      <c r="F41" s="40"/>
      <c r="G41" s="40"/>
      <c r="H41" s="40"/>
      <c r="I41" s="40"/>
      <c r="J41" s="40"/>
      <c r="K41" s="40"/>
      <c r="L41" s="16"/>
      <c r="M41" s="27" t="str">
        <f t="shared" ca="1" si="1"/>
        <v/>
      </c>
    </row>
    <row r="42" spans="1:13" ht="27.75" customHeight="1">
      <c r="A42" s="16"/>
      <c r="B42" s="41">
        <v>36</v>
      </c>
      <c r="C42" s="42"/>
      <c r="D42" s="42"/>
      <c r="E42" s="42"/>
      <c r="F42" s="42"/>
      <c r="G42" s="42"/>
      <c r="H42" s="42"/>
      <c r="I42" s="42"/>
      <c r="J42" s="42"/>
      <c r="K42" s="42"/>
      <c r="L42" s="16"/>
      <c r="M42" s="27" t="str">
        <f t="shared" ca="1" si="1"/>
        <v/>
      </c>
    </row>
    <row r="43" spans="1:13" ht="27.75" customHeight="1">
      <c r="A43" s="16"/>
      <c r="B43" s="39">
        <v>37</v>
      </c>
      <c r="C43" s="40"/>
      <c r="D43" s="40"/>
      <c r="E43" s="40"/>
      <c r="F43" s="40"/>
      <c r="G43" s="40"/>
      <c r="H43" s="40"/>
      <c r="I43" s="40"/>
      <c r="J43" s="40"/>
      <c r="K43" s="40"/>
      <c r="L43" s="16"/>
      <c r="M43" s="27" t="str">
        <f t="shared" ca="1" si="1"/>
        <v/>
      </c>
    </row>
    <row r="44" spans="1:13" ht="27.75" customHeight="1">
      <c r="A44" s="16"/>
      <c r="B44" s="41">
        <v>38</v>
      </c>
      <c r="C44" s="42"/>
      <c r="D44" s="42"/>
      <c r="E44" s="42"/>
      <c r="F44" s="42"/>
      <c r="G44" s="42"/>
      <c r="H44" s="42"/>
      <c r="I44" s="42"/>
      <c r="J44" s="42"/>
      <c r="K44" s="42"/>
      <c r="L44" s="16"/>
      <c r="M44" s="27" t="str">
        <f t="shared" ca="1" si="1"/>
        <v/>
      </c>
    </row>
    <row r="45" spans="1:13" ht="27.75" customHeight="1">
      <c r="A45" s="16"/>
      <c r="B45" s="39">
        <v>39</v>
      </c>
      <c r="C45" s="40"/>
      <c r="D45" s="40"/>
      <c r="E45" s="40"/>
      <c r="F45" s="40"/>
      <c r="G45" s="40"/>
      <c r="H45" s="40"/>
      <c r="I45" s="40"/>
      <c r="J45" s="40"/>
      <c r="K45" s="40"/>
      <c r="L45" s="16"/>
      <c r="M45" s="27" t="str">
        <f t="shared" ca="1" si="1"/>
        <v/>
      </c>
    </row>
    <row r="46" spans="1:13" ht="27.75" customHeight="1">
      <c r="A46" s="16"/>
      <c r="B46" s="41">
        <v>40</v>
      </c>
      <c r="C46" s="42"/>
      <c r="D46" s="42"/>
      <c r="E46" s="42"/>
      <c r="F46" s="42"/>
      <c r="G46" s="42"/>
      <c r="H46" s="42"/>
      <c r="I46" s="42"/>
      <c r="J46" s="42"/>
      <c r="K46" s="42"/>
      <c r="L46" s="16"/>
      <c r="M46" s="27" t="str">
        <f t="shared" ca="1" si="1"/>
        <v/>
      </c>
    </row>
    <row r="47" spans="1:13" ht="27.75" customHeight="1">
      <c r="A47" s="16"/>
      <c r="B47" s="39">
        <v>41</v>
      </c>
      <c r="C47" s="40"/>
      <c r="D47" s="40"/>
      <c r="E47" s="40"/>
      <c r="F47" s="40"/>
      <c r="G47" s="40"/>
      <c r="H47" s="40"/>
      <c r="I47" s="40"/>
      <c r="J47" s="40"/>
      <c r="K47" s="40"/>
      <c r="L47" s="16"/>
      <c r="M47" s="27" t="str">
        <f t="shared" ca="1" si="1"/>
        <v/>
      </c>
    </row>
    <row r="48" spans="1:13" ht="27.75" customHeight="1">
      <c r="A48" s="16"/>
      <c r="B48" s="41">
        <v>42</v>
      </c>
      <c r="C48" s="42"/>
      <c r="D48" s="42"/>
      <c r="E48" s="42"/>
      <c r="F48" s="42"/>
      <c r="G48" s="42"/>
      <c r="H48" s="42"/>
      <c r="I48" s="42"/>
      <c r="J48" s="42"/>
      <c r="K48" s="42"/>
      <c r="L48" s="16"/>
      <c r="M48" s="27" t="str">
        <f t="shared" ca="1" si="1"/>
        <v/>
      </c>
    </row>
    <row r="49" spans="1:13" ht="27.75" customHeight="1">
      <c r="A49" s="16"/>
      <c r="B49" s="39">
        <v>43</v>
      </c>
      <c r="C49" s="40"/>
      <c r="D49" s="40"/>
      <c r="E49" s="40"/>
      <c r="F49" s="40"/>
      <c r="G49" s="40"/>
      <c r="H49" s="40"/>
      <c r="I49" s="40"/>
      <c r="J49" s="40"/>
      <c r="K49" s="40"/>
      <c r="L49" s="16"/>
      <c r="M49" s="27" t="str">
        <f t="shared" ca="1" si="1"/>
        <v/>
      </c>
    </row>
    <row r="50" spans="1:13" ht="27.75" customHeight="1">
      <c r="A50" s="16"/>
      <c r="B50" s="41">
        <v>44</v>
      </c>
      <c r="C50" s="42"/>
      <c r="D50" s="42"/>
      <c r="E50" s="42"/>
      <c r="F50" s="42"/>
      <c r="G50" s="42"/>
      <c r="H50" s="42"/>
      <c r="I50" s="42"/>
      <c r="J50" s="42"/>
      <c r="K50" s="42"/>
      <c r="L50" s="16"/>
      <c r="M50" s="27" t="str">
        <f t="shared" ca="1" si="1"/>
        <v/>
      </c>
    </row>
    <row r="51" spans="1:13" ht="27.75" customHeight="1">
      <c r="A51" s="16"/>
      <c r="B51" s="39">
        <v>45</v>
      </c>
      <c r="C51" s="40"/>
      <c r="D51" s="40"/>
      <c r="E51" s="40"/>
      <c r="F51" s="40"/>
      <c r="G51" s="40"/>
      <c r="H51" s="40"/>
      <c r="I51" s="40"/>
      <c r="J51" s="40"/>
      <c r="K51" s="40"/>
      <c r="L51" s="16"/>
      <c r="M51" s="27" t="str">
        <f t="shared" ca="1" si="1"/>
        <v/>
      </c>
    </row>
    <row r="52" spans="1:13" ht="27.75" customHeight="1">
      <c r="A52" s="16"/>
      <c r="B52" s="41">
        <v>46</v>
      </c>
      <c r="C52" s="42"/>
      <c r="D52" s="42"/>
      <c r="E52" s="42"/>
      <c r="F52" s="42"/>
      <c r="G52" s="42"/>
      <c r="H52" s="42"/>
      <c r="I52" s="42"/>
      <c r="J52" s="42"/>
      <c r="K52" s="42"/>
      <c r="L52" s="16"/>
      <c r="M52" s="27" t="str">
        <f t="shared" ca="1" si="1"/>
        <v/>
      </c>
    </row>
    <row r="53" spans="1:13" ht="27.75" customHeight="1">
      <c r="A53" s="16"/>
      <c r="B53" s="39">
        <v>47</v>
      </c>
      <c r="C53" s="40"/>
      <c r="D53" s="40"/>
      <c r="E53" s="40"/>
      <c r="F53" s="40"/>
      <c r="G53" s="40"/>
      <c r="H53" s="40"/>
      <c r="I53" s="40"/>
      <c r="J53" s="40"/>
      <c r="K53" s="40"/>
      <c r="L53" s="16"/>
      <c r="M53" s="27" t="str">
        <f t="shared" ca="1" si="1"/>
        <v/>
      </c>
    </row>
    <row r="54" spans="1:13" ht="27.75" customHeight="1">
      <c r="A54" s="16"/>
      <c r="B54" s="41">
        <v>48</v>
      </c>
      <c r="C54" s="42"/>
      <c r="D54" s="42"/>
      <c r="E54" s="42"/>
      <c r="F54" s="42"/>
      <c r="G54" s="42"/>
      <c r="H54" s="42"/>
      <c r="I54" s="42"/>
      <c r="J54" s="42"/>
      <c r="K54" s="42"/>
      <c r="L54" s="16"/>
      <c r="M54" s="27" t="str">
        <f t="shared" ca="1" si="1"/>
        <v/>
      </c>
    </row>
    <row r="55" spans="1:13" ht="27.75" customHeight="1">
      <c r="A55" s="16"/>
      <c r="B55" s="39">
        <v>49</v>
      </c>
      <c r="C55" s="40"/>
      <c r="D55" s="40"/>
      <c r="E55" s="40"/>
      <c r="F55" s="40"/>
      <c r="G55" s="40"/>
      <c r="H55" s="40"/>
      <c r="I55" s="40"/>
      <c r="J55" s="40"/>
      <c r="K55" s="40"/>
      <c r="L55" s="16"/>
      <c r="M55" s="27" t="str">
        <f t="shared" ca="1" si="1"/>
        <v/>
      </c>
    </row>
    <row r="56" spans="1:13" ht="27.75" customHeight="1">
      <c r="A56" s="16"/>
      <c r="B56" s="41">
        <v>50</v>
      </c>
      <c r="C56" s="42"/>
      <c r="D56" s="42"/>
      <c r="E56" s="42"/>
      <c r="F56" s="42"/>
      <c r="G56" s="42"/>
      <c r="H56" s="42"/>
      <c r="I56" s="42"/>
      <c r="J56" s="42"/>
      <c r="K56" s="42"/>
      <c r="L56" s="16"/>
      <c r="M56" s="27" t="str">
        <f t="shared" ca="1" si="1"/>
        <v/>
      </c>
    </row>
    <row r="57" spans="1:13" ht="1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3" ht="1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3" ht="1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3" ht="1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</sheetData>
  <mergeCells count="3">
    <mergeCell ref="B2:K2"/>
    <mergeCell ref="B4:K4"/>
    <mergeCell ref="B12:L12"/>
  </mergeCells>
  <conditionalFormatting sqref="H7:H56">
    <cfRule type="expression" dxfId="2" priority="2">
      <formula>AND(H7&lt;&gt;"",H7&lt;TODAY(),J7&lt;&gt;"✅ Done")</formula>
    </cfRule>
  </conditionalFormatting>
  <conditionalFormatting sqref="B7:K56">
    <cfRule type="expression" dxfId="1" priority="3">
      <formula>$J7="⭐ Priority"</formula>
    </cfRule>
  </conditionalFormatting>
  <conditionalFormatting sqref="C7:K56">
    <cfRule type="expression" dxfId="0" priority="4">
      <formula>$J7="✅ Done"</formula>
    </cfRule>
  </conditionalFormatting>
  <dataValidations count="2">
    <dataValidation type="list" allowBlank="1" sqref="D7:D56">
      <formula1>"🌸 Wallflower,👻 Ghost,🔭 Depth-Seeker,🎯 Strategist"</formula1>
      <formula2>0</formula2>
    </dataValidation>
    <dataValidation type="list" allowBlank="1" sqref="J7:J56">
      <formula1>"🟢 This Week,🟡 This Month,🔵 Keep Warm,⭐ Priority,✅ Done,⏸ On Hold"</formula1>
      <formula2>0</formula2>
    </dataValidation>
  </dataValidation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C6AFF"/>
  </sheetPr>
  <dimension ref="A1:P50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6328125" defaultRowHeight="14.5"/>
  <cols>
    <col min="1" max="1" width="3" style="15" customWidth="1"/>
    <col min="2" max="2" width="26" style="15" customWidth="1"/>
    <col min="3" max="16" width="14" style="15" customWidth="1"/>
  </cols>
  <sheetData>
    <row r="1" spans="1:16" ht="7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48" customHeight="1">
      <c r="A2" s="16"/>
      <c r="B2" s="11" t="s">
        <v>81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6"/>
    </row>
    <row r="3" spans="1:16" ht="9.7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13.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36" customHeight="1">
      <c r="A5" s="16"/>
      <c r="B5" s="16"/>
      <c r="C5" s="10">
        <f>COUNTA('📋 Tracker'!C7:C56)</f>
        <v>11</v>
      </c>
      <c r="D5" s="10"/>
      <c r="E5" s="10"/>
      <c r="F5" s="10"/>
      <c r="G5" s="9">
        <f>COUNTIF('📋 Tracker'!J7:J56,"⭐ Priority")</f>
        <v>2</v>
      </c>
      <c r="H5" s="9"/>
      <c r="I5" s="9"/>
      <c r="J5" s="9"/>
      <c r="K5" s="8">
        <f>COUNTIF('📋 Tracker'!J7:J56,"🟢 This Week")</f>
        <v>2</v>
      </c>
      <c r="L5" s="8"/>
      <c r="M5" s="8"/>
      <c r="N5" s="8"/>
      <c r="O5" s="16"/>
      <c r="P5" s="16"/>
    </row>
    <row r="6" spans="1:16" ht="21.75" customHeight="1">
      <c r="A6" s="16"/>
      <c r="B6" s="16"/>
      <c r="C6" s="7" t="s">
        <v>82</v>
      </c>
      <c r="D6" s="7"/>
      <c r="E6" s="7"/>
      <c r="F6" s="7"/>
      <c r="G6" s="7" t="s">
        <v>39</v>
      </c>
      <c r="H6" s="7"/>
      <c r="I6" s="7"/>
      <c r="J6" s="7"/>
      <c r="K6" s="7" t="s">
        <v>18</v>
      </c>
      <c r="L6" s="7"/>
      <c r="M6" s="7"/>
      <c r="N6" s="7"/>
      <c r="O6" s="16"/>
      <c r="P6" s="16"/>
    </row>
    <row r="7" spans="1:16" ht="9.7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24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8" customHeight="1">
      <c r="A9" s="16"/>
      <c r="B9" s="43" t="s">
        <v>83</v>
      </c>
      <c r="C9" s="16"/>
      <c r="D9" s="16"/>
      <c r="E9" s="16"/>
      <c r="F9" s="16"/>
      <c r="G9" s="16"/>
      <c r="H9" s="16"/>
      <c r="I9" s="44" t="s">
        <v>84</v>
      </c>
      <c r="J9" s="16"/>
      <c r="K9" s="16"/>
      <c r="L9" s="16"/>
      <c r="M9" s="16"/>
      <c r="N9" s="16"/>
      <c r="O9" s="16"/>
      <c r="P9" s="16"/>
    </row>
    <row r="10" spans="1:16" ht="9.7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25.5" customHeight="1">
      <c r="A11" s="16"/>
      <c r="B11" s="6" t="s">
        <v>28</v>
      </c>
      <c r="C11" s="6"/>
      <c r="D11" s="6"/>
      <c r="E11" s="6"/>
      <c r="F11" s="6"/>
      <c r="G11" s="5">
        <f>COUNTIF('📋 Tracker'!D7:D56,"🌸 Wallflower")</f>
        <v>3</v>
      </c>
      <c r="H11" s="5"/>
      <c r="I11" s="6" t="s">
        <v>18</v>
      </c>
      <c r="J11" s="6"/>
      <c r="K11" s="6"/>
      <c r="L11" s="6"/>
      <c r="M11" s="6"/>
      <c r="N11" s="4">
        <f>COUNTIF('📋 Tracker'!J7:J56,"🟢 This Week")</f>
        <v>2</v>
      </c>
      <c r="O11" s="4"/>
      <c r="P11" s="16"/>
    </row>
    <row r="12" spans="1:16" ht="25.5" customHeight="1">
      <c r="A12" s="16"/>
      <c r="B12" s="6" t="s">
        <v>35</v>
      </c>
      <c r="C12" s="6"/>
      <c r="D12" s="6"/>
      <c r="E12" s="6"/>
      <c r="F12" s="6"/>
      <c r="G12" s="3">
        <f>COUNTIF('📋 Tracker'!D7:D56,"👻 Ghost")</f>
        <v>2</v>
      </c>
      <c r="H12" s="3"/>
      <c r="I12" s="6" t="s">
        <v>25</v>
      </c>
      <c r="J12" s="6"/>
      <c r="K12" s="6"/>
      <c r="L12" s="6"/>
      <c r="M12" s="6"/>
      <c r="N12" s="2">
        <f>COUNTIF('📋 Tracker'!J7:J56,"🟡 This Month")</f>
        <v>3</v>
      </c>
      <c r="O12" s="2"/>
      <c r="P12" s="16"/>
    </row>
    <row r="13" spans="1:16" ht="25.5" customHeight="1">
      <c r="A13" s="16"/>
      <c r="B13" s="6" t="s">
        <v>14</v>
      </c>
      <c r="C13" s="6"/>
      <c r="D13" s="6"/>
      <c r="E13" s="6"/>
      <c r="F13" s="6"/>
      <c r="G13" s="1">
        <f>COUNTIF('📋 Tracker'!D7:D56,"🔭 Depth-Seeker")</f>
        <v>2</v>
      </c>
      <c r="H13" s="1"/>
      <c r="I13" s="6" t="s">
        <v>32</v>
      </c>
      <c r="J13" s="6"/>
      <c r="K13" s="6"/>
      <c r="L13" s="6"/>
      <c r="M13" s="6"/>
      <c r="N13" s="1">
        <f>COUNTIF('📋 Tracker'!J7:J56,"🔵 Keep Warm")</f>
        <v>3</v>
      </c>
      <c r="O13" s="1"/>
      <c r="P13" s="16"/>
    </row>
    <row r="14" spans="1:16" ht="25.5" customHeight="1">
      <c r="A14" s="16"/>
      <c r="B14" s="6" t="s">
        <v>21</v>
      </c>
      <c r="C14" s="6"/>
      <c r="D14" s="6"/>
      <c r="E14" s="6"/>
      <c r="F14" s="6"/>
      <c r="G14" s="4">
        <f>COUNTIF('📋 Tracker'!D7:D56,"🎯 Strategist")</f>
        <v>4</v>
      </c>
      <c r="H14" s="4"/>
      <c r="I14" s="6" t="s">
        <v>39</v>
      </c>
      <c r="J14" s="6"/>
      <c r="K14" s="6"/>
      <c r="L14" s="6"/>
      <c r="M14" s="6"/>
      <c r="N14" s="46">
        <f>COUNTIF('📋 Tracker'!J7:J56,"⭐ Priority")</f>
        <v>2</v>
      </c>
      <c r="O14" s="46"/>
      <c r="P14" s="16"/>
    </row>
    <row r="15" spans="1:16" ht="25.5" customHeight="1">
      <c r="A15" s="16"/>
      <c r="B15" s="16"/>
      <c r="C15" s="16"/>
      <c r="D15" s="16"/>
      <c r="E15" s="16"/>
      <c r="F15" s="16"/>
      <c r="G15" s="16"/>
      <c r="H15" s="16"/>
      <c r="I15" s="6" t="s">
        <v>66</v>
      </c>
      <c r="J15" s="6"/>
      <c r="K15" s="6"/>
      <c r="L15" s="6"/>
      <c r="M15" s="6"/>
      <c r="N15" s="47">
        <f>COUNTIF('📋 Tracker'!J7:J56,"✅ Done")</f>
        <v>1</v>
      </c>
      <c r="O15" s="47"/>
      <c r="P15" s="16"/>
    </row>
    <row r="16" spans="1:16" ht="25.5" customHeight="1">
      <c r="A16" s="16"/>
      <c r="B16" s="16"/>
      <c r="C16" s="16"/>
      <c r="D16" s="16"/>
      <c r="E16" s="16"/>
      <c r="F16" s="16"/>
      <c r="G16" s="16"/>
      <c r="H16" s="16"/>
      <c r="I16" s="6" t="s">
        <v>85</v>
      </c>
      <c r="J16" s="6"/>
      <c r="K16" s="6"/>
      <c r="L16" s="6"/>
      <c r="M16" s="6"/>
      <c r="N16" s="48">
        <f>COUNTIF('📋 Tracker'!J7:J56,"⏸ On Hold")</f>
        <v>0</v>
      </c>
      <c r="O16" s="48"/>
      <c r="P16" s="16"/>
    </row>
    <row r="17" spans="1:16" ht="24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24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5.75" customHeight="1">
      <c r="A19" s="16"/>
      <c r="B19" s="45" t="s">
        <v>86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ht="27.75" customHeight="1">
      <c r="A20" s="16"/>
      <c r="B20" s="49" t="s">
        <v>3</v>
      </c>
      <c r="C20" s="49"/>
      <c r="D20" s="49"/>
      <c r="E20" s="49" t="s">
        <v>4</v>
      </c>
      <c r="F20" s="49"/>
      <c r="G20" s="49"/>
      <c r="H20" s="49" t="s">
        <v>8</v>
      </c>
      <c r="I20" s="49"/>
      <c r="J20" s="49" t="s">
        <v>87</v>
      </c>
      <c r="K20" s="49"/>
      <c r="L20" s="49"/>
      <c r="M20" s="49" t="s">
        <v>10</v>
      </c>
      <c r="N20" s="49"/>
      <c r="O20" s="49"/>
      <c r="P20" s="16"/>
    </row>
    <row r="21" spans="1:16" ht="24" customHeight="1">
      <c r="A21" s="16"/>
      <c r="B21" s="50" t="str">
        <f ca="1">IFERROR(INDEX('📋 Tracker'!C:C,SMALL('📋 Tracker'!$M$7:$M$56,1)),"")</f>
        <v>Sarah Chen</v>
      </c>
      <c r="C21" s="50"/>
      <c r="D21" s="50"/>
      <c r="E21" s="51" t="str">
        <f ca="1">IFERROR(INDEX('📋 Tracker'!D:D,SMALL('📋 Tracker'!$M$7:$M$56,1)),"")</f>
        <v>🔭 Depth-Seeker</v>
      </c>
      <c r="F21" s="51"/>
      <c r="G21" s="51"/>
      <c r="H21" s="52">
        <f ca="1">IFERROR(INDEX('📋 Tracker'!H:H,SMALL('📋 Tracker'!$M$7:$M$56,1)),"")</f>
        <v>46100</v>
      </c>
      <c r="I21" s="52"/>
      <c r="J21" s="53" t="str">
        <f ca="1">IFERROR(INDEX('📋 Tracker'!I:I,SMALL('📋 Tracker'!$M$7:$M$56,1)),"")</f>
        <v>Send Figma resource link</v>
      </c>
      <c r="K21" s="53"/>
      <c r="L21" s="53"/>
      <c r="M21" s="50" t="str">
        <f ca="1">IFERROR(INDEX('📋 Tracker'!J:J,SMALL('📋 Tracker'!$M$7:$M$56,1)),"")</f>
        <v>🟢 This Week</v>
      </c>
      <c r="N21" s="50"/>
      <c r="O21" s="50"/>
      <c r="P21" s="16"/>
    </row>
    <row r="22" spans="1:16" ht="24" customHeight="1">
      <c r="A22" s="16"/>
      <c r="B22" s="54" t="str">
        <f ca="1">IFERROR(INDEX('📋 Tracker'!C:C,SMALL('📋 Tracker'!$M$7:$M$56,2)),"")</f>
        <v>Marcus D.</v>
      </c>
      <c r="C22" s="54"/>
      <c r="D22" s="54"/>
      <c r="E22" s="55" t="str">
        <f ca="1">IFERROR(INDEX('📋 Tracker'!D:D,SMALL('📋 Tracker'!$M$7:$M$56,2)),"")</f>
        <v>🎯 Strategist</v>
      </c>
      <c r="F22" s="55"/>
      <c r="G22" s="55"/>
      <c r="H22" s="56">
        <f ca="1">IFERROR(INDEX('📋 Tracker'!H:H,SMALL('📋 Tracker'!$M$7:$M$56,2)),"")</f>
        <v>46109</v>
      </c>
      <c r="I22" s="56"/>
      <c r="J22" s="57" t="str">
        <f ca="1">IFERROR(INDEX('📋 Tracker'!I:I,SMALL('📋 Tracker'!$M$7:$M$56,2)),"")</f>
        <v>Check in on SaaS launch</v>
      </c>
      <c r="K22" s="57"/>
      <c r="L22" s="57"/>
      <c r="M22" s="54" t="str">
        <f ca="1">IFERROR(INDEX('📋 Tracker'!J:J,SMALL('📋 Tracker'!$M$7:$M$56,2)),"")</f>
        <v>🟡 This Month</v>
      </c>
      <c r="N22" s="54"/>
      <c r="O22" s="54"/>
      <c r="P22" s="16"/>
    </row>
    <row r="23" spans="1:16" ht="24" customHeight="1">
      <c r="A23" s="16"/>
      <c r="B23" s="50" t="str">
        <f ca="1">IFERROR(INDEX('📋 Tracker'!C:C,SMALL('📋 Tracker'!$M$7:$M$56,3)),"")</f>
        <v>Jordan Lee</v>
      </c>
      <c r="C23" s="50"/>
      <c r="D23" s="50"/>
      <c r="E23" s="51" t="str">
        <f ca="1">IFERROR(INDEX('📋 Tracker'!D:D,SMALL('📋 Tracker'!$M$7:$M$56,3)),"")</f>
        <v>👻 Ghost</v>
      </c>
      <c r="F23" s="51"/>
      <c r="G23" s="51"/>
      <c r="H23" s="52">
        <f ca="1">IFERROR(INDEX('📋 Tracker'!H:H,SMALL('📋 Tracker'!$M$7:$M$56,3)),"")</f>
        <v>46106</v>
      </c>
      <c r="I23" s="52"/>
      <c r="J23" s="53" t="str">
        <f ca="1">IFERROR(INDEX('📋 Tracker'!I:I,SMALL('📋 Tracker'!$M$7:$M$56,3)),"")</f>
        <v>Follow up on podcast pitch</v>
      </c>
      <c r="K23" s="53"/>
      <c r="L23" s="53"/>
      <c r="M23" s="50" t="str">
        <f ca="1">IFERROR(INDEX('📋 Tracker'!J:J,SMALL('📋 Tracker'!$M$7:$M$56,3)),"")</f>
        <v>⭐ Priority</v>
      </c>
      <c r="N23" s="50"/>
      <c r="O23" s="50"/>
      <c r="P23" s="16"/>
    </row>
    <row r="24" spans="1:16" ht="24" customHeight="1">
      <c r="A24" s="16"/>
      <c r="B24" s="54" t="str">
        <f ca="1">IFERROR(INDEX('📋 Tracker'!C:C,SMALL('📋 Tracker'!$M$7:$M$56,4)),"")</f>
        <v>TEST A — Due Tomorrow</v>
      </c>
      <c r="C24" s="54"/>
      <c r="D24" s="54"/>
      <c r="E24" s="55" t="str">
        <f ca="1">IFERROR(INDEX('📋 Tracker'!D:D,SMALL('📋 Tracker'!$M$7:$M$56,4)),"")</f>
        <v>🎯 Strategist</v>
      </c>
      <c r="F24" s="55"/>
      <c r="G24" s="55"/>
      <c r="H24" s="56">
        <f ca="1">IFERROR(INDEX('📋 Tracker'!H:H,SMALL('📋 Tracker'!$M$7:$M$56,4)),"")</f>
        <v>46102</v>
      </c>
      <c r="I24" s="56"/>
      <c r="J24" s="57" t="str">
        <f ca="1">IFERROR(INDEX('📋 Tracker'!I:I,SMALL('📋 Tracker'!$M$7:$M$56,4)),"")</f>
        <v>Coffee catch-up</v>
      </c>
      <c r="K24" s="57"/>
      <c r="L24" s="57"/>
      <c r="M24" s="54" t="str">
        <f ca="1">IFERROR(INDEX('📋 Tracker'!J:J,SMALL('📋 Tracker'!$M$7:$M$56,4)),"")</f>
        <v>🟢 This Week</v>
      </c>
      <c r="N24" s="54"/>
      <c r="O24" s="54"/>
      <c r="P24" s="16"/>
    </row>
    <row r="25" spans="1:16" ht="24" customHeight="1">
      <c r="A25" s="16"/>
      <c r="B25" s="50" t="str">
        <f ca="1">IFERROR(INDEX('📋 Tracker'!C:C,SMALL('📋 Tracker'!$M$7:$M$56,5)),"")</f>
        <v>TEST B — Due in 13 Days</v>
      </c>
      <c r="C25" s="50"/>
      <c r="D25" s="50"/>
      <c r="E25" s="51" t="str">
        <f ca="1">IFERROR(INDEX('📋 Tracker'!D:D,SMALL('📋 Tracker'!$M$7:$M$56,5)),"")</f>
        <v>🌸 Wallflower</v>
      </c>
      <c r="F25" s="51"/>
      <c r="G25" s="51"/>
      <c r="H25" s="52">
        <f ca="1">IFERROR(INDEX('📋 Tracker'!H:H,SMALL('📋 Tracker'!$M$7:$M$56,5)),"")</f>
        <v>46114</v>
      </c>
      <c r="I25" s="52"/>
      <c r="J25" s="53" t="str">
        <f ca="1">IFERROR(INDEX('📋 Tracker'!I:I,SMALL('📋 Tracker'!$M$7:$M$56,5)),"")</f>
        <v>Send newsletter resource</v>
      </c>
      <c r="K25" s="53"/>
      <c r="L25" s="53"/>
      <c r="M25" s="50" t="str">
        <f ca="1">IFERROR(INDEX('📋 Tracker'!J:J,SMALL('📋 Tracker'!$M$7:$M$56,5)),"")</f>
        <v>🟡 This Month</v>
      </c>
      <c r="N25" s="50"/>
      <c r="O25" s="50"/>
      <c r="P25" s="16"/>
    </row>
    <row r="26" spans="1:16" ht="24" customHeight="1">
      <c r="A26" s="16"/>
      <c r="B26" s="54" t="str">
        <f ca="1">IFERROR(INDEX('📋 Tracker'!C:C,SMALL('📋 Tracker'!$M$7:$M$56,6)),"")</f>
        <v>TEST C — Due Today</v>
      </c>
      <c r="C26" s="54"/>
      <c r="D26" s="54"/>
      <c r="E26" s="55" t="str">
        <f ca="1">IFERROR(INDEX('📋 Tracker'!D:D,SMALL('📋 Tracker'!$M$7:$M$56,6)),"")</f>
        <v>👻 Ghost</v>
      </c>
      <c r="F26" s="55"/>
      <c r="G26" s="55"/>
      <c r="H26" s="56">
        <f ca="1">IFERROR(INDEX('📋 Tracker'!H:H,SMALL('📋 Tracker'!$M$7:$M$56,6)),"")</f>
        <v>46101</v>
      </c>
      <c r="I26" s="56"/>
      <c r="J26" s="57" t="str">
        <f ca="1">IFERROR(INDEX('📋 Tracker'!I:I,SMALL('📋 Tracker'!$M$7:$M$56,6)),"")</f>
        <v>Follow up on proposal</v>
      </c>
      <c r="K26" s="57"/>
      <c r="L26" s="57"/>
      <c r="M26" s="54" t="str">
        <f ca="1">IFERROR(INDEX('📋 Tracker'!J:J,SMALL('📋 Tracker'!$M$7:$M$56,6)),"")</f>
        <v>⭐ Priority</v>
      </c>
      <c r="N26" s="54"/>
      <c r="O26" s="54"/>
      <c r="P26" s="16"/>
    </row>
    <row r="27" spans="1:16" ht="24" customHeight="1">
      <c r="A27" s="16"/>
      <c r="B27" s="50" t="str">
        <f ca="1">IFERROR(INDEX('📋 Tracker'!C:C,SMALL('📋 Tracker'!$M$7:$M$56,7)),"")</f>
        <v/>
      </c>
      <c r="C27" s="50"/>
      <c r="D27" s="50"/>
      <c r="E27" s="51" t="str">
        <f ca="1">IFERROR(INDEX('📋 Tracker'!D:D,SMALL('📋 Tracker'!$M$7:$M$56,7)),"")</f>
        <v/>
      </c>
      <c r="F27" s="51"/>
      <c r="G27" s="51"/>
      <c r="H27" s="58" t="str">
        <f ca="1">IFERROR(INDEX('📋 Tracker'!H:H,SMALL('📋 Tracker'!$M$7:$M$56,7)),"")</f>
        <v/>
      </c>
      <c r="I27" s="58"/>
      <c r="J27" s="53" t="str">
        <f ca="1">IFERROR(INDEX('📋 Tracker'!I:I,SMALL('📋 Tracker'!$M$7:$M$56,7)),"")</f>
        <v/>
      </c>
      <c r="K27" s="53"/>
      <c r="L27" s="53"/>
      <c r="M27" s="50" t="str">
        <f ca="1">IFERROR(INDEX('📋 Tracker'!J:J,SMALL('📋 Tracker'!$M$7:$M$56,7)),"")</f>
        <v/>
      </c>
      <c r="N27" s="50"/>
      <c r="O27" s="50"/>
      <c r="P27" s="16"/>
    </row>
    <row r="28" spans="1:16" ht="24" customHeight="1">
      <c r="A28" s="16"/>
      <c r="B28" s="54" t="str">
        <f ca="1">IFERROR(INDEX('📋 Tracker'!C:C,SMALL('📋 Tracker'!$M$7:$M$56,8)),"")</f>
        <v/>
      </c>
      <c r="C28" s="54"/>
      <c r="D28" s="54"/>
      <c r="E28" s="55" t="str">
        <f ca="1">IFERROR(INDEX('📋 Tracker'!D:D,SMALL('📋 Tracker'!$M$7:$M$56,8)),"")</f>
        <v/>
      </c>
      <c r="F28" s="55"/>
      <c r="G28" s="55"/>
      <c r="H28" s="59" t="str">
        <f ca="1">IFERROR(INDEX('📋 Tracker'!H:H,SMALL('📋 Tracker'!$M$7:$M$56,8)),"")</f>
        <v/>
      </c>
      <c r="I28" s="59"/>
      <c r="J28" s="57" t="str">
        <f ca="1">IFERROR(INDEX('📋 Tracker'!I:I,SMALL('📋 Tracker'!$M$7:$M$56,8)),"")</f>
        <v/>
      </c>
      <c r="K28" s="57"/>
      <c r="L28" s="57"/>
      <c r="M28" s="54" t="str">
        <f ca="1">IFERROR(INDEX('📋 Tracker'!J:J,SMALL('📋 Tracker'!$M$7:$M$56,8)),"")</f>
        <v/>
      </c>
      <c r="N28" s="54"/>
      <c r="O28" s="54"/>
      <c r="P28" s="16"/>
    </row>
    <row r="29" spans="1:16" ht="24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 ht="24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ht="24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ht="24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ht="24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24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ht="24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ht="24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ht="24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ht="24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ht="24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ht="24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ht="24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ht="24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ht="24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ht="24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ht="24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ht="24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ht="24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ht="24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ht="24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</sheetData>
  <mergeCells count="72">
    <mergeCell ref="B28:D28"/>
    <mergeCell ref="E28:G28"/>
    <mergeCell ref="H28:I28"/>
    <mergeCell ref="J28:L28"/>
    <mergeCell ref="M28:O28"/>
    <mergeCell ref="B27:D27"/>
    <mergeCell ref="E27:G27"/>
    <mergeCell ref="H27:I27"/>
    <mergeCell ref="J27:L27"/>
    <mergeCell ref="M27:O27"/>
    <mergeCell ref="B26:D26"/>
    <mergeCell ref="E26:G26"/>
    <mergeCell ref="H26:I26"/>
    <mergeCell ref="J26:L26"/>
    <mergeCell ref="M26:O26"/>
    <mergeCell ref="B25:D25"/>
    <mergeCell ref="E25:G25"/>
    <mergeCell ref="H25:I25"/>
    <mergeCell ref="J25:L25"/>
    <mergeCell ref="M25:O25"/>
    <mergeCell ref="B24:D24"/>
    <mergeCell ref="E24:G24"/>
    <mergeCell ref="H24:I24"/>
    <mergeCell ref="J24:L24"/>
    <mergeCell ref="M24:O24"/>
    <mergeCell ref="B23:D23"/>
    <mergeCell ref="E23:G23"/>
    <mergeCell ref="H23:I23"/>
    <mergeCell ref="J23:L23"/>
    <mergeCell ref="M23:O23"/>
    <mergeCell ref="B22:D22"/>
    <mergeCell ref="E22:G22"/>
    <mergeCell ref="H22:I22"/>
    <mergeCell ref="J22:L22"/>
    <mergeCell ref="M22:O22"/>
    <mergeCell ref="B21:D21"/>
    <mergeCell ref="E21:G21"/>
    <mergeCell ref="H21:I21"/>
    <mergeCell ref="J21:L21"/>
    <mergeCell ref="M21:O21"/>
    <mergeCell ref="I15:M15"/>
    <mergeCell ref="N15:O15"/>
    <mergeCell ref="I16:M16"/>
    <mergeCell ref="N16:O16"/>
    <mergeCell ref="B20:D20"/>
    <mergeCell ref="E20:G20"/>
    <mergeCell ref="H20:I20"/>
    <mergeCell ref="J20:L20"/>
    <mergeCell ref="M20:O20"/>
    <mergeCell ref="B13:F13"/>
    <mergeCell ref="G13:H13"/>
    <mergeCell ref="I13:M13"/>
    <mergeCell ref="N13:O13"/>
    <mergeCell ref="B14:F14"/>
    <mergeCell ref="G14:H14"/>
    <mergeCell ref="I14:M14"/>
    <mergeCell ref="N14:O14"/>
    <mergeCell ref="B11:F11"/>
    <mergeCell ref="G11:H11"/>
    <mergeCell ref="I11:M11"/>
    <mergeCell ref="N11:O11"/>
    <mergeCell ref="B12:F12"/>
    <mergeCell ref="G12:H12"/>
    <mergeCell ref="I12:M12"/>
    <mergeCell ref="N12:O12"/>
    <mergeCell ref="B2:O2"/>
    <mergeCell ref="C5:F5"/>
    <mergeCell ref="G5:J5"/>
    <mergeCell ref="K5:N5"/>
    <mergeCell ref="C6:F6"/>
    <mergeCell ref="G6:J6"/>
    <mergeCell ref="K6:N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38BDF8"/>
  </sheetPr>
  <dimension ref="A1:N60"/>
  <sheetViews>
    <sheetView showGridLines="0" workbookViewId="0"/>
  </sheetViews>
  <sheetFormatPr defaultColWidth="8.6328125" defaultRowHeight="14.5"/>
  <cols>
    <col min="1" max="1" width="3" style="15" customWidth="1"/>
    <col min="2" max="2" width="5" style="15" customWidth="1"/>
    <col min="3" max="3" width="30" style="15" customWidth="1"/>
    <col min="4" max="4" width="60" style="15" customWidth="1"/>
    <col min="5" max="14" width="8" style="15" customWidth="1"/>
  </cols>
  <sheetData>
    <row r="1" spans="1:14" ht="7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48" customHeight="1">
      <c r="A2" s="16"/>
      <c r="B2" s="60" t="s">
        <v>88</v>
      </c>
      <c r="C2" s="60"/>
      <c r="D2" s="60"/>
      <c r="E2" s="60"/>
      <c r="F2" s="60"/>
      <c r="G2" s="60"/>
      <c r="H2" s="60"/>
      <c r="I2" s="60"/>
      <c r="J2" s="60"/>
      <c r="K2" s="60"/>
      <c r="L2" s="16"/>
      <c r="M2" s="16"/>
      <c r="N2" s="16"/>
    </row>
    <row r="3" spans="1:14" ht="1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3.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25.5" customHeight="1">
      <c r="A5" s="16"/>
      <c r="B5" s="61" t="s">
        <v>89</v>
      </c>
      <c r="C5" s="61"/>
      <c r="D5" s="61"/>
      <c r="E5" s="61"/>
      <c r="F5" s="61"/>
      <c r="G5" s="61"/>
      <c r="H5" s="61"/>
      <c r="I5" s="61"/>
      <c r="J5" s="61"/>
      <c r="K5" s="61"/>
      <c r="L5" s="16"/>
      <c r="M5" s="16"/>
      <c r="N5" s="16"/>
    </row>
    <row r="6" spans="1:14" ht="27.75" customHeight="1">
      <c r="A6" s="16"/>
      <c r="B6" s="50" t="s">
        <v>90</v>
      </c>
      <c r="C6" s="50"/>
      <c r="D6" s="62" t="s">
        <v>91</v>
      </c>
      <c r="E6" s="62"/>
      <c r="F6" s="62"/>
      <c r="G6" s="62"/>
      <c r="H6" s="62"/>
      <c r="I6" s="62"/>
      <c r="J6" s="62"/>
      <c r="K6" s="62"/>
      <c r="L6" s="16"/>
      <c r="M6" s="16"/>
      <c r="N6" s="16"/>
    </row>
    <row r="7" spans="1:14" ht="27.75" customHeight="1">
      <c r="A7" s="16"/>
      <c r="B7" s="54" t="s">
        <v>92</v>
      </c>
      <c r="C7" s="54"/>
      <c r="D7" s="63" t="s">
        <v>93</v>
      </c>
      <c r="E7" s="63"/>
      <c r="F7" s="63"/>
      <c r="G7" s="63"/>
      <c r="H7" s="63"/>
      <c r="I7" s="63"/>
      <c r="J7" s="63"/>
      <c r="K7" s="63"/>
      <c r="L7" s="16"/>
      <c r="M7" s="16"/>
      <c r="N7" s="16"/>
    </row>
    <row r="8" spans="1:14" ht="27.75" customHeight="1">
      <c r="A8" s="16"/>
      <c r="B8" s="50" t="s">
        <v>94</v>
      </c>
      <c r="C8" s="50"/>
      <c r="D8" s="62" t="s">
        <v>95</v>
      </c>
      <c r="E8" s="62"/>
      <c r="F8" s="62"/>
      <c r="G8" s="62"/>
      <c r="H8" s="62"/>
      <c r="I8" s="62"/>
      <c r="J8" s="62"/>
      <c r="K8" s="62"/>
      <c r="L8" s="16"/>
      <c r="M8" s="16"/>
      <c r="N8" s="16"/>
    </row>
    <row r="9" spans="1:14" ht="27.75" customHeight="1">
      <c r="A9" s="16"/>
      <c r="B9" s="54" t="s">
        <v>96</v>
      </c>
      <c r="C9" s="54"/>
      <c r="D9" s="63" t="s">
        <v>97</v>
      </c>
      <c r="E9" s="63"/>
      <c r="F9" s="63"/>
      <c r="G9" s="63"/>
      <c r="H9" s="63"/>
      <c r="I9" s="63"/>
      <c r="J9" s="63"/>
      <c r="K9" s="63"/>
      <c r="L9" s="16"/>
      <c r="M9" s="16"/>
      <c r="N9" s="16"/>
    </row>
    <row r="10" spans="1:14" ht="27.75" customHeight="1">
      <c r="A10" s="16"/>
      <c r="B10" s="50" t="s">
        <v>98</v>
      </c>
      <c r="C10" s="50"/>
      <c r="D10" s="62" t="s">
        <v>99</v>
      </c>
      <c r="E10" s="62"/>
      <c r="F10" s="62"/>
      <c r="G10" s="62"/>
      <c r="H10" s="62"/>
      <c r="I10" s="62"/>
      <c r="J10" s="62"/>
      <c r="K10" s="62"/>
      <c r="L10" s="16"/>
      <c r="M10" s="16"/>
      <c r="N10" s="16"/>
    </row>
    <row r="11" spans="1:14" ht="13.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ht="25.5" customHeight="1">
      <c r="A12" s="16"/>
      <c r="B12" s="64" t="s">
        <v>100</v>
      </c>
      <c r="C12" s="64"/>
      <c r="D12" s="64"/>
      <c r="E12" s="64"/>
      <c r="F12" s="64"/>
      <c r="G12" s="64"/>
      <c r="H12" s="64"/>
      <c r="I12" s="64"/>
      <c r="J12" s="64"/>
      <c r="K12" s="64"/>
      <c r="L12" s="16"/>
      <c r="M12" s="16"/>
      <c r="N12" s="16"/>
    </row>
    <row r="13" spans="1:14" ht="27.75" customHeight="1">
      <c r="A13" s="16"/>
      <c r="B13" s="54" t="s">
        <v>3</v>
      </c>
      <c r="C13" s="54"/>
      <c r="D13" s="63" t="s">
        <v>101</v>
      </c>
      <c r="E13" s="63"/>
      <c r="F13" s="63"/>
      <c r="G13" s="63"/>
      <c r="H13" s="63"/>
      <c r="I13" s="63"/>
      <c r="J13" s="63"/>
      <c r="K13" s="63"/>
      <c r="L13" s="16"/>
      <c r="M13" s="16"/>
      <c r="N13" s="16"/>
    </row>
    <row r="14" spans="1:14" ht="27.75" customHeight="1">
      <c r="A14" s="16"/>
      <c r="B14" s="50" t="s">
        <v>4</v>
      </c>
      <c r="C14" s="50"/>
      <c r="D14" s="62" t="s">
        <v>102</v>
      </c>
      <c r="E14" s="62"/>
      <c r="F14" s="62"/>
      <c r="G14" s="62"/>
      <c r="H14" s="62"/>
      <c r="I14" s="62"/>
      <c r="J14" s="62"/>
      <c r="K14" s="62"/>
      <c r="L14" s="16"/>
      <c r="M14" s="16"/>
      <c r="N14" s="16"/>
    </row>
    <row r="15" spans="1:14" ht="27.75" customHeight="1">
      <c r="A15" s="16"/>
      <c r="B15" s="54" t="s">
        <v>5</v>
      </c>
      <c r="C15" s="54"/>
      <c r="D15" s="63" t="s">
        <v>103</v>
      </c>
      <c r="E15" s="63"/>
      <c r="F15" s="63"/>
      <c r="G15" s="63"/>
      <c r="H15" s="63"/>
      <c r="I15" s="63"/>
      <c r="J15" s="63"/>
      <c r="K15" s="63"/>
      <c r="L15" s="16"/>
      <c r="M15" s="16"/>
      <c r="N15" s="16"/>
    </row>
    <row r="16" spans="1:14" ht="27.75" customHeight="1">
      <c r="A16" s="16"/>
      <c r="B16" s="50" t="s">
        <v>6</v>
      </c>
      <c r="C16" s="50"/>
      <c r="D16" s="62" t="s">
        <v>104</v>
      </c>
      <c r="E16" s="62"/>
      <c r="F16" s="62"/>
      <c r="G16" s="62"/>
      <c r="H16" s="62"/>
      <c r="I16" s="62"/>
      <c r="J16" s="62"/>
      <c r="K16" s="62"/>
      <c r="L16" s="16"/>
      <c r="M16" s="16"/>
      <c r="N16" s="16"/>
    </row>
    <row r="17" spans="1:14" ht="27.75" customHeight="1">
      <c r="A17" s="16"/>
      <c r="B17" s="54" t="s">
        <v>7</v>
      </c>
      <c r="C17" s="54"/>
      <c r="D17" s="63" t="s">
        <v>105</v>
      </c>
      <c r="E17" s="63"/>
      <c r="F17" s="63"/>
      <c r="G17" s="63"/>
      <c r="H17" s="63"/>
      <c r="I17" s="63"/>
      <c r="J17" s="63"/>
      <c r="K17" s="63"/>
      <c r="L17" s="16"/>
      <c r="M17" s="16"/>
      <c r="N17" s="16"/>
    </row>
    <row r="18" spans="1:14" ht="27.75" customHeight="1">
      <c r="A18" s="16"/>
      <c r="B18" s="50" t="s">
        <v>8</v>
      </c>
      <c r="C18" s="50"/>
      <c r="D18" s="62" t="s">
        <v>106</v>
      </c>
      <c r="E18" s="62"/>
      <c r="F18" s="62"/>
      <c r="G18" s="62"/>
      <c r="H18" s="62"/>
      <c r="I18" s="62"/>
      <c r="J18" s="62"/>
      <c r="K18" s="62"/>
      <c r="L18" s="16"/>
      <c r="M18" s="16"/>
      <c r="N18" s="16"/>
    </row>
    <row r="19" spans="1:14" ht="27.75" customHeight="1">
      <c r="A19" s="16"/>
      <c r="B19" s="54" t="s">
        <v>9</v>
      </c>
      <c r="C19" s="54"/>
      <c r="D19" s="63" t="s">
        <v>107</v>
      </c>
      <c r="E19" s="63"/>
      <c r="F19" s="63"/>
      <c r="G19" s="63"/>
      <c r="H19" s="63"/>
      <c r="I19" s="63"/>
      <c r="J19" s="63"/>
      <c r="K19" s="63"/>
      <c r="L19" s="16"/>
      <c r="M19" s="16"/>
      <c r="N19" s="16"/>
    </row>
    <row r="20" spans="1:14" ht="27.75" customHeight="1">
      <c r="A20" s="16"/>
      <c r="B20" s="50" t="s">
        <v>10</v>
      </c>
      <c r="C20" s="50"/>
      <c r="D20" s="62" t="s">
        <v>108</v>
      </c>
      <c r="E20" s="62"/>
      <c r="F20" s="62"/>
      <c r="G20" s="62"/>
      <c r="H20" s="62"/>
      <c r="I20" s="62"/>
      <c r="J20" s="62"/>
      <c r="K20" s="62"/>
      <c r="L20" s="16"/>
      <c r="M20" s="16"/>
      <c r="N20" s="16"/>
    </row>
    <row r="21" spans="1:14" ht="27.75" customHeight="1">
      <c r="A21" s="16"/>
      <c r="B21" s="54" t="s">
        <v>11</v>
      </c>
      <c r="C21" s="54"/>
      <c r="D21" s="63" t="s">
        <v>109</v>
      </c>
      <c r="E21" s="63"/>
      <c r="F21" s="63"/>
      <c r="G21" s="63"/>
      <c r="H21" s="63"/>
      <c r="I21" s="63"/>
      <c r="J21" s="63"/>
      <c r="K21" s="63"/>
      <c r="L21" s="16"/>
      <c r="M21" s="16"/>
      <c r="N21" s="16"/>
    </row>
    <row r="22" spans="1:14" ht="13.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25.5" customHeight="1">
      <c r="A23" s="16"/>
      <c r="B23" s="65" t="s">
        <v>110</v>
      </c>
      <c r="C23" s="65"/>
      <c r="D23" s="65"/>
      <c r="E23" s="65"/>
      <c r="F23" s="65"/>
      <c r="G23" s="65"/>
      <c r="H23" s="65"/>
      <c r="I23" s="65"/>
      <c r="J23" s="65"/>
      <c r="K23" s="65"/>
      <c r="L23" s="16"/>
      <c r="M23" s="16"/>
      <c r="N23" s="16"/>
    </row>
    <row r="24" spans="1:14" ht="27.75" customHeight="1">
      <c r="A24" s="16"/>
      <c r="B24" s="50" t="s">
        <v>18</v>
      </c>
      <c r="C24" s="50"/>
      <c r="D24" s="62" t="s">
        <v>111</v>
      </c>
      <c r="E24" s="62"/>
      <c r="F24" s="62"/>
      <c r="G24" s="62"/>
      <c r="H24" s="62"/>
      <c r="I24" s="62"/>
      <c r="J24" s="62"/>
      <c r="K24" s="62"/>
      <c r="L24" s="16"/>
      <c r="M24" s="16"/>
      <c r="N24" s="16"/>
    </row>
    <row r="25" spans="1:14" ht="27.75" customHeight="1">
      <c r="A25" s="16"/>
      <c r="B25" s="54" t="s">
        <v>25</v>
      </c>
      <c r="C25" s="54"/>
      <c r="D25" s="63" t="s">
        <v>112</v>
      </c>
      <c r="E25" s="63"/>
      <c r="F25" s="63"/>
      <c r="G25" s="63"/>
      <c r="H25" s="63"/>
      <c r="I25" s="63"/>
      <c r="J25" s="63"/>
      <c r="K25" s="63"/>
      <c r="L25" s="16"/>
      <c r="M25" s="16"/>
      <c r="N25" s="16"/>
    </row>
    <row r="26" spans="1:14" ht="27.75" customHeight="1">
      <c r="A26" s="16"/>
      <c r="B26" s="50" t="s">
        <v>32</v>
      </c>
      <c r="C26" s="50"/>
      <c r="D26" s="62" t="s">
        <v>113</v>
      </c>
      <c r="E26" s="62"/>
      <c r="F26" s="62"/>
      <c r="G26" s="62"/>
      <c r="H26" s="62"/>
      <c r="I26" s="62"/>
      <c r="J26" s="62"/>
      <c r="K26" s="62"/>
      <c r="L26" s="16"/>
      <c r="M26" s="16"/>
      <c r="N26" s="16"/>
    </row>
    <row r="27" spans="1:14" ht="27.75" customHeight="1">
      <c r="A27" s="16"/>
      <c r="B27" s="54" t="s">
        <v>39</v>
      </c>
      <c r="C27" s="54"/>
      <c r="D27" s="63" t="s">
        <v>114</v>
      </c>
      <c r="E27" s="63"/>
      <c r="F27" s="63"/>
      <c r="G27" s="63"/>
      <c r="H27" s="63"/>
      <c r="I27" s="63"/>
      <c r="J27" s="63"/>
      <c r="K27" s="63"/>
      <c r="L27" s="16"/>
      <c r="M27" s="16"/>
      <c r="N27" s="16"/>
    </row>
    <row r="28" spans="1:14" ht="27.75" customHeight="1">
      <c r="A28" s="16"/>
      <c r="B28" s="50" t="s">
        <v>66</v>
      </c>
      <c r="C28" s="50"/>
      <c r="D28" s="62" t="s">
        <v>115</v>
      </c>
      <c r="E28" s="62"/>
      <c r="F28" s="62"/>
      <c r="G28" s="62"/>
      <c r="H28" s="62"/>
      <c r="I28" s="62"/>
      <c r="J28" s="62"/>
      <c r="K28" s="62"/>
      <c r="L28" s="16"/>
      <c r="M28" s="16"/>
      <c r="N28" s="16"/>
    </row>
    <row r="29" spans="1:14" ht="27.75" customHeight="1">
      <c r="A29" s="16"/>
      <c r="B29" s="54" t="s">
        <v>85</v>
      </c>
      <c r="C29" s="54"/>
      <c r="D29" s="63" t="s">
        <v>116</v>
      </c>
      <c r="E29" s="63"/>
      <c r="F29" s="63"/>
      <c r="G29" s="63"/>
      <c r="H29" s="63"/>
      <c r="I29" s="63"/>
      <c r="J29" s="63"/>
      <c r="K29" s="63"/>
      <c r="L29" s="16"/>
      <c r="M29" s="16"/>
      <c r="N29" s="16"/>
    </row>
    <row r="30" spans="1:14" ht="13.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25.5" customHeight="1">
      <c r="A31" s="16"/>
      <c r="B31" s="66" t="s">
        <v>117</v>
      </c>
      <c r="C31" s="66"/>
      <c r="D31" s="66"/>
      <c r="E31" s="66"/>
      <c r="F31" s="66"/>
      <c r="G31" s="66"/>
      <c r="H31" s="66"/>
      <c r="I31" s="66"/>
      <c r="J31" s="66"/>
      <c r="K31" s="66"/>
      <c r="L31" s="16"/>
      <c r="M31" s="16"/>
      <c r="N31" s="16"/>
    </row>
    <row r="32" spans="1:14" ht="27.75" customHeight="1">
      <c r="A32" s="16"/>
      <c r="B32" s="50" t="s">
        <v>118</v>
      </c>
      <c r="C32" s="50"/>
      <c r="D32" s="62" t="s">
        <v>119</v>
      </c>
      <c r="E32" s="62"/>
      <c r="F32" s="62"/>
      <c r="G32" s="62"/>
      <c r="H32" s="62"/>
      <c r="I32" s="62"/>
      <c r="J32" s="62"/>
      <c r="K32" s="62"/>
      <c r="L32" s="16"/>
      <c r="M32" s="16"/>
      <c r="N32" s="16"/>
    </row>
    <row r="33" spans="1:14" ht="27.75" customHeight="1">
      <c r="A33" s="16"/>
      <c r="B33" s="54" t="s">
        <v>120</v>
      </c>
      <c r="C33" s="54"/>
      <c r="D33" s="63" t="s">
        <v>121</v>
      </c>
      <c r="E33" s="63"/>
      <c r="F33" s="63"/>
      <c r="G33" s="63"/>
      <c r="H33" s="63"/>
      <c r="I33" s="63"/>
      <c r="J33" s="63"/>
      <c r="K33" s="63"/>
      <c r="L33" s="16"/>
      <c r="M33" s="16"/>
      <c r="N33" s="16"/>
    </row>
    <row r="34" spans="1:14" ht="27.75" customHeight="1">
      <c r="A34" s="16"/>
      <c r="B34" s="50" t="s">
        <v>122</v>
      </c>
      <c r="C34" s="50"/>
      <c r="D34" s="62" t="s">
        <v>123</v>
      </c>
      <c r="E34" s="62"/>
      <c r="F34" s="62"/>
      <c r="G34" s="62"/>
      <c r="H34" s="62"/>
      <c r="I34" s="62"/>
      <c r="J34" s="62"/>
      <c r="K34" s="62"/>
      <c r="L34" s="16"/>
      <c r="M34" s="16"/>
      <c r="N34" s="16"/>
    </row>
    <row r="35" spans="1:14" ht="1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1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1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1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1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1:14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1:14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1:14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spans="1:14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ht="1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</row>
    <row r="55" spans="1:14" ht="1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 ht="1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ht="1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ht="1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ht="1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ht="1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</sheetData>
  <mergeCells count="51">
    <mergeCell ref="B32:C32"/>
    <mergeCell ref="D32:K32"/>
    <mergeCell ref="B33:C33"/>
    <mergeCell ref="D33:K33"/>
    <mergeCell ref="B34:C34"/>
    <mergeCell ref="D34:K34"/>
    <mergeCell ref="B28:C28"/>
    <mergeCell ref="D28:K28"/>
    <mergeCell ref="B29:C29"/>
    <mergeCell ref="D29:K29"/>
    <mergeCell ref="B31:K31"/>
    <mergeCell ref="B25:C25"/>
    <mergeCell ref="D25:K25"/>
    <mergeCell ref="B26:C26"/>
    <mergeCell ref="D26:K26"/>
    <mergeCell ref="B27:C27"/>
    <mergeCell ref="D27:K27"/>
    <mergeCell ref="B21:C21"/>
    <mergeCell ref="D21:K21"/>
    <mergeCell ref="B23:K23"/>
    <mergeCell ref="B24:C24"/>
    <mergeCell ref="D24:K24"/>
    <mergeCell ref="B18:C18"/>
    <mergeCell ref="D18:K18"/>
    <mergeCell ref="B19:C19"/>
    <mergeCell ref="D19:K19"/>
    <mergeCell ref="B20:C20"/>
    <mergeCell ref="D20:K20"/>
    <mergeCell ref="B15:C15"/>
    <mergeCell ref="D15:K15"/>
    <mergeCell ref="B16:C16"/>
    <mergeCell ref="D16:K16"/>
    <mergeCell ref="B17:C17"/>
    <mergeCell ref="D17:K17"/>
    <mergeCell ref="B12:K12"/>
    <mergeCell ref="B13:C13"/>
    <mergeCell ref="D13:K13"/>
    <mergeCell ref="B14:C14"/>
    <mergeCell ref="D14:K14"/>
    <mergeCell ref="B8:C8"/>
    <mergeCell ref="D8:K8"/>
    <mergeCell ref="B9:C9"/>
    <mergeCell ref="D9:K9"/>
    <mergeCell ref="B10:C10"/>
    <mergeCell ref="D10:K10"/>
    <mergeCell ref="B2:K2"/>
    <mergeCell ref="B5:K5"/>
    <mergeCell ref="B6:C6"/>
    <mergeCell ref="D6:K6"/>
    <mergeCell ref="B7:C7"/>
    <mergeCell ref="D7:K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📋 Tracker</vt:lpstr>
      <vt:lpstr>📊 Dashboard</vt:lpstr>
      <vt:lpstr>📖 How to Use</vt:lpstr>
      <vt:lpstr>'📋 Tracker'!Print_Titles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Sherry</cp:lastModifiedBy>
  <cp:revision>0</cp:revision>
  <dcterms:created xsi:type="dcterms:W3CDTF">2026-03-20T16:30:46Z</dcterms:created>
  <dcterms:modified xsi:type="dcterms:W3CDTF">2026-03-20T17:15:17Z</dcterms:modified>
  <dc:language>en-US</dc:language>
</cp:coreProperties>
</file>